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4 недели" sheetId="1" r:id="rId1"/>
    <sheet name="16 недель" sheetId="2" r:id="rId2"/>
  </sheets>
  <definedNames>
    <definedName name="_xlnm.Print_Area" localSheetId="1">'16 недель'!$A$1:$O$46</definedName>
    <definedName name="_xlnm.Print_Area" localSheetId="0">'4 недели'!$A$1:$W$27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N37" authorId="0">
      <text>
        <r>
          <rPr>
            <b/>
            <sz val="8"/>
            <rFont val="Tahoma"/>
            <family val="0"/>
          </rPr>
          <t>Олегыч:</t>
        </r>
        <r>
          <rPr>
            <sz val="8"/>
            <rFont val="Tahoma"/>
            <family val="0"/>
          </rPr>
          <t xml:space="preserve">
Далее идём на рекорд</t>
        </r>
      </text>
    </comment>
    <comment ref="A36" authorId="0">
      <text>
        <r>
          <rPr>
            <b/>
            <sz val="8"/>
            <rFont val="Tahoma"/>
            <family val="0"/>
          </rPr>
          <t>Олегыч:</t>
        </r>
        <r>
          <rPr>
            <sz val="8"/>
            <rFont val="Tahoma"/>
            <family val="0"/>
          </rPr>
          <t xml:space="preserve">
Неделя проходки</t>
        </r>
      </text>
    </comment>
    <comment ref="C36" authorId="0">
      <text>
        <r>
          <rPr>
            <b/>
            <sz val="8"/>
            <rFont val="Tahoma"/>
            <family val="0"/>
          </rPr>
          <t xml:space="preserve">Олегыч:
</t>
        </r>
        <r>
          <rPr>
            <sz val="8"/>
            <rFont val="Tahoma"/>
            <family val="2"/>
          </rPr>
          <t>Тренировка перед проходкой а так же разминка на проходке взята из жимовых планов Шейко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<sst xmlns="http://schemas.openxmlformats.org/spreadsheetml/2006/main" count="180" uniqueCount="38">
  <si>
    <t>Нед.</t>
  </si>
  <si>
    <t>кг.</t>
  </si>
  <si>
    <t>КПШ</t>
  </si>
  <si>
    <t>I</t>
  </si>
  <si>
    <t>II</t>
  </si>
  <si>
    <t>№ Тр-ки</t>
  </si>
  <si>
    <t>№ жима</t>
  </si>
  <si>
    <t>III</t>
  </si>
  <si>
    <t>ПМ=</t>
  </si>
  <si>
    <t>2*3</t>
  </si>
  <si>
    <t>5*3</t>
  </si>
  <si>
    <t>4*4</t>
  </si>
  <si>
    <t>2*4</t>
  </si>
  <si>
    <t>2*2</t>
  </si>
  <si>
    <t>5*2</t>
  </si>
  <si>
    <t>2*1</t>
  </si>
  <si>
    <t>4*5</t>
  </si>
  <si>
    <t>3*2</t>
  </si>
  <si>
    <t>95-100%</t>
  </si>
  <si>
    <t>5*5</t>
  </si>
  <si>
    <t>2*3 означает 2 подхода по 3 раза</t>
  </si>
  <si>
    <t>День недели</t>
  </si>
  <si>
    <t>Пн</t>
  </si>
  <si>
    <t>Ср</t>
  </si>
  <si>
    <t>Пт</t>
  </si>
  <si>
    <t>3*4</t>
  </si>
  <si>
    <t>3*3</t>
  </si>
  <si>
    <t>5*4</t>
  </si>
  <si>
    <t>4*10</t>
  </si>
  <si>
    <t>5*6</t>
  </si>
  <si>
    <t>6*5</t>
  </si>
  <si>
    <t>Следующую программу я использую в основном для восстановления результата и подготовки связок и мышц к предстоящим нагрузкам. Эту программу, также, можно использовать, как в подготовительном, так и в соревновательном периоде. То-есть, начинается программа в подготовительном периоде (первые две фазы), и заканчивается (3 и 4 фазы) в соревновательном периоде. Причём, использовать её можно не ограниченное время. От 8 недель за все циклы (2 недели на фазу), до 16 недель (4 недели на фазу), с последующим повторением всей программы с нуля. В особых случаях, можно сделать по неделе на фазу, но прогресс в результате не будет столь очевиден. Просто, вы пройдёте по грамотному циклу подготовки к соревнованиям за 4 недели. Попробуйте эту программу. Я ею всегда лечусь и выхожу даже на максимальный уровень без фармакологической загрузки.</t>
  </si>
  <si>
    <t>Комментарии Андрея Бутенко:</t>
  </si>
  <si>
    <t>При выполнении этого курса можно даже не использовать "тяжёлую" фармокологию, но только при условии, что максимум выбран разумный. Процент должен браться от максимума БЕЗ МАЙКИ, можно даже в зале.</t>
  </si>
  <si>
    <t>Поверьте, химия не нужна. Грудь будет очень сильная и крепкая. И "рваться" не будет. Химия, конечно, нужна, в разумных пределах, но можно обойтись и креатином с протеином. Экдистен с РусОлимпиком. Вот и всё!</t>
  </si>
  <si>
    <t>Для достижения максимальной отдачи от программы, её нужно закончить полностью. Желательно пройти 4 фазы по 4 недели. От первых 4 недель, где тренировка включает в себя жимы 4х10, вы не будете в восторге, но учтите одно, в этой фазе лежит ключ к большому результату без травм. В этой фазе укрепляются связки, формируется техника, залечиваются травмы. Я верю в эту программу! Ведь она на многих работала и давала результат, так почему на вас не сработает? Главное перетерпите желание пойти на рекорд, вообще не ходите в первые 8 недель, а лучше 12 недель, как минимум. И тогда сами удивитесь!</t>
  </si>
  <si>
    <t>Если вы достигли оптимального уровня подготовки на данный год и хотите продержать результат в течении 3-5 месяцев, а то и год, без "скатывания с горы" физической формы, то следует найти путь к рациональному решению. Следующая программа может быть таким решением:</t>
  </si>
  <si>
    <t>После завершения этой 4-недельной программы её можно повторить, пресчитав результат с новым максимумом.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</si>
</sst>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%"/>
    <numFmt numFmtId="170" formatCode="0.0%"/>
    <numFmt numFmtId="171" formatCode="#,##0.0"/>
  </numFmts>
  <fonts count="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49" fontId="2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8" xfId="0" applyFont="1" applyFill="1" applyBorder="1" applyAlignment="1">
      <alignment horizontal="center"/>
    </xf>
    <xf numFmtId="9" fontId="2" fillId="4" borderId="5" xfId="17" applyNumberFormat="1" applyFont="1" applyFill="1" applyBorder="1" applyAlignment="1">
      <alignment horizontal="center"/>
    </xf>
    <xf numFmtId="9" fontId="2" fillId="4" borderId="9" xfId="17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4" borderId="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workbookViewId="0" topLeftCell="A1">
      <pane ySplit="3" topLeftCell="BM4" activePane="bottomLeft" state="frozen"/>
      <selection pane="topLeft" activeCell="A1" sqref="A1"/>
      <selection pane="bottomLeft" activeCell="L17" sqref="L17"/>
    </sheetView>
  </sheetViews>
  <sheetFormatPr defaultColWidth="9.00390625" defaultRowHeight="12.75"/>
  <cols>
    <col min="1" max="1" width="5.00390625" style="1" customWidth="1"/>
    <col min="2" max="2" width="6.125" style="6" customWidth="1"/>
    <col min="3" max="3" width="6.875" style="6" customWidth="1"/>
    <col min="4" max="4" width="5.375" style="1" customWidth="1"/>
    <col min="5" max="13" width="5.25390625" style="1" customWidth="1"/>
    <col min="14" max="14" width="7.25390625" style="1" customWidth="1"/>
    <col min="15" max="22" width="5.25390625" style="1" customWidth="1"/>
    <col min="23" max="23" width="5.375" style="1" customWidth="1"/>
    <col min="24" max="16384" width="9.875" style="1" customWidth="1"/>
  </cols>
  <sheetData>
    <row r="1" spans="1:23" ht="12" customHeight="1">
      <c r="A1" s="49" t="s">
        <v>0</v>
      </c>
      <c r="B1" s="52" t="s">
        <v>5</v>
      </c>
      <c r="C1" s="52" t="s">
        <v>21</v>
      </c>
      <c r="D1" s="55" t="s">
        <v>6</v>
      </c>
      <c r="E1" s="25"/>
      <c r="F1" s="26"/>
      <c r="G1" s="26"/>
      <c r="H1" s="26"/>
      <c r="I1" s="26"/>
      <c r="J1" s="26"/>
      <c r="K1" s="27" t="s">
        <v>8</v>
      </c>
      <c r="L1" s="27">
        <v>120</v>
      </c>
      <c r="M1" s="26" t="s">
        <v>1</v>
      </c>
      <c r="N1" s="26"/>
      <c r="O1" s="26"/>
      <c r="P1" s="26"/>
      <c r="Q1" s="26"/>
      <c r="R1" s="26"/>
      <c r="S1" s="26"/>
      <c r="T1" s="26"/>
      <c r="U1" s="26"/>
      <c r="V1" s="26"/>
      <c r="W1" s="47" t="s">
        <v>2</v>
      </c>
    </row>
    <row r="2" spans="1:23" ht="12" customHeight="1">
      <c r="A2" s="50"/>
      <c r="B2" s="53"/>
      <c r="C2" s="53"/>
      <c r="D2" s="56"/>
      <c r="E2" s="28">
        <v>0.5</v>
      </c>
      <c r="F2" s="28">
        <v>0.55</v>
      </c>
      <c r="G2" s="28">
        <v>0.6</v>
      </c>
      <c r="H2" s="28">
        <v>0.65</v>
      </c>
      <c r="I2" s="28">
        <v>0.7</v>
      </c>
      <c r="J2" s="28">
        <v>0.75</v>
      </c>
      <c r="K2" s="28">
        <v>0.8</v>
      </c>
      <c r="L2" s="28">
        <v>0.85</v>
      </c>
      <c r="M2" s="28">
        <v>0.9</v>
      </c>
      <c r="N2" s="29" t="s">
        <v>18</v>
      </c>
      <c r="O2" s="29">
        <v>0.85</v>
      </c>
      <c r="P2" s="28">
        <v>0.8</v>
      </c>
      <c r="Q2" s="28">
        <v>0.75</v>
      </c>
      <c r="R2" s="28">
        <v>0.7</v>
      </c>
      <c r="S2" s="28">
        <v>0.65</v>
      </c>
      <c r="T2" s="28">
        <v>0.6</v>
      </c>
      <c r="U2" s="28">
        <v>0.55</v>
      </c>
      <c r="V2" s="28">
        <v>0.5</v>
      </c>
      <c r="W2" s="48"/>
    </row>
    <row r="3" spans="1:23" ht="12" customHeight="1">
      <c r="A3" s="51"/>
      <c r="B3" s="54"/>
      <c r="C3" s="54"/>
      <c r="D3" s="57"/>
      <c r="E3" s="30">
        <f>ROUNDDOWN(($L$1*0.5)/2.5,0)*2.5</f>
        <v>60</v>
      </c>
      <c r="F3" s="30">
        <f>ROUNDDOWN(($L$1*0.55)/2.5,0)*2.5</f>
        <v>65</v>
      </c>
      <c r="G3" s="30">
        <f>ROUNDDOWN(($L$1*0.6)/2.5,0)*2.5</f>
        <v>70</v>
      </c>
      <c r="H3" s="30">
        <f>ROUNDDOWN(($L$1*0.65)/2.5,0)*2.5</f>
        <v>77.5</v>
      </c>
      <c r="I3" s="30">
        <f>ROUNDDOWN(($L$1*0.7)/2.5,0)*2.5</f>
        <v>82.5</v>
      </c>
      <c r="J3" s="30">
        <f>ROUNDDOWN(($L$1*0.75)/2.5,0)*2.5</f>
        <v>90</v>
      </c>
      <c r="K3" s="30">
        <f>ROUNDDOWN(($L$1*0.8)/2.5,0)*2.5</f>
        <v>95</v>
      </c>
      <c r="L3" s="30">
        <f>ROUNDDOWN(($L$1*0.85)/2.5,0)*2.5</f>
        <v>100</v>
      </c>
      <c r="M3" s="30">
        <f>ROUNDDOWN(($L$1*0.9)/2.5,0)*2.5</f>
        <v>107.5</v>
      </c>
      <c r="N3" s="31"/>
      <c r="O3" s="31">
        <f>ROUNDDOWN(($L$1*0.85)/2.5,0)*2.5</f>
        <v>100</v>
      </c>
      <c r="P3" s="32">
        <f>ROUNDDOWN(($L$1*0.8)/2.5,0)*2.5</f>
        <v>95</v>
      </c>
      <c r="Q3" s="32">
        <f>ROUNDDOWN(($L$1*0.75)/2.5,0)*2.5</f>
        <v>90</v>
      </c>
      <c r="R3" s="32">
        <f>ROUNDDOWN(($L$1*0.7)/2.5,0)*2.5</f>
        <v>82.5</v>
      </c>
      <c r="S3" s="32">
        <f>ROUNDDOWN(($L$1*0.65)/2.5,0)*2.5</f>
        <v>77.5</v>
      </c>
      <c r="T3" s="32">
        <f>ROUNDDOWN(($L$1*0.6)/2.5,0)*2.5</f>
        <v>70</v>
      </c>
      <c r="U3" s="32">
        <f>ROUNDDOWN(($L$1*0.55)/2.5,0)*2.5</f>
        <v>65</v>
      </c>
      <c r="V3" s="32">
        <f>ROUNDDOWN(($L$1*0.5)/2.5,0)*2.5</f>
        <v>60</v>
      </c>
      <c r="W3" s="48"/>
    </row>
    <row r="4" spans="1:23" s="14" customFormat="1" ht="11.25" customHeight="1">
      <c r="A4" s="59">
        <v>1</v>
      </c>
      <c r="B4" s="61" t="s">
        <v>3</v>
      </c>
      <c r="C4" s="61" t="s">
        <v>22</v>
      </c>
      <c r="D4" s="13">
        <v>1</v>
      </c>
      <c r="E4" s="10">
        <v>8</v>
      </c>
      <c r="F4" s="10"/>
      <c r="G4" s="10">
        <v>3</v>
      </c>
      <c r="H4" s="10"/>
      <c r="I4" s="7">
        <v>3</v>
      </c>
      <c r="J4" s="7" t="s">
        <v>10</v>
      </c>
      <c r="K4" s="7"/>
      <c r="L4" s="7"/>
      <c r="M4" s="7"/>
      <c r="N4" s="7"/>
      <c r="O4" s="7"/>
      <c r="P4" s="8"/>
      <c r="Q4" s="8"/>
      <c r="R4" s="8"/>
      <c r="S4" s="8"/>
      <c r="T4" s="8"/>
      <c r="U4" s="8"/>
      <c r="V4" s="8"/>
      <c r="W4" s="13">
        <f>8+3+3+15</f>
        <v>29</v>
      </c>
    </row>
    <row r="5" spans="1:23" s="14" customFormat="1" ht="12" customHeight="1">
      <c r="A5" s="60"/>
      <c r="B5" s="62"/>
      <c r="C5" s="62"/>
      <c r="D5" s="13">
        <v>2</v>
      </c>
      <c r="E5" s="7"/>
      <c r="F5" s="7">
        <v>5</v>
      </c>
      <c r="G5" s="7"/>
      <c r="H5" s="7">
        <v>5</v>
      </c>
      <c r="I5" s="7" t="s">
        <v>19</v>
      </c>
      <c r="J5" s="7"/>
      <c r="K5" s="7"/>
      <c r="L5" s="7"/>
      <c r="M5" s="7"/>
      <c r="N5" s="7"/>
      <c r="O5" s="7"/>
      <c r="P5" s="8"/>
      <c r="Q5" s="8"/>
      <c r="R5" s="8"/>
      <c r="S5" s="8"/>
      <c r="T5" s="8"/>
      <c r="U5" s="8"/>
      <c r="V5" s="8"/>
      <c r="W5" s="13">
        <v>35</v>
      </c>
    </row>
    <row r="6" spans="1:23" s="14" customFormat="1" ht="12" customHeight="1">
      <c r="A6" s="60"/>
      <c r="B6" s="11" t="s">
        <v>4</v>
      </c>
      <c r="C6" s="11" t="s">
        <v>24</v>
      </c>
      <c r="D6" s="13">
        <v>1</v>
      </c>
      <c r="E6" s="7">
        <v>8</v>
      </c>
      <c r="F6" s="7"/>
      <c r="G6" s="7">
        <v>4</v>
      </c>
      <c r="H6" s="7"/>
      <c r="I6" s="7">
        <v>4</v>
      </c>
      <c r="J6" s="7" t="s">
        <v>16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13">
        <f>8+4+4+20</f>
        <v>36</v>
      </c>
    </row>
    <row r="7" spans="1:23" s="3" customFormat="1" ht="12" customHeight="1">
      <c r="A7" s="63">
        <v>2</v>
      </c>
      <c r="B7" s="63" t="s">
        <v>3</v>
      </c>
      <c r="C7" s="63" t="s">
        <v>22</v>
      </c>
      <c r="D7" s="2">
        <v>1</v>
      </c>
      <c r="E7" s="9">
        <v>8</v>
      </c>
      <c r="F7" s="9"/>
      <c r="G7" s="9">
        <v>6</v>
      </c>
      <c r="H7" s="9"/>
      <c r="I7" s="9">
        <v>4</v>
      </c>
      <c r="J7" s="9"/>
      <c r="K7" s="9" t="s">
        <v>9</v>
      </c>
      <c r="L7" s="9" t="s">
        <v>17</v>
      </c>
      <c r="M7" s="9"/>
      <c r="N7" s="9"/>
      <c r="O7" s="9"/>
      <c r="P7" s="9"/>
      <c r="Q7" s="9"/>
      <c r="R7" s="9"/>
      <c r="S7" s="9"/>
      <c r="T7" s="9"/>
      <c r="U7" s="9"/>
      <c r="V7" s="9"/>
      <c r="W7" s="2">
        <f>8+6+4+6+6</f>
        <v>30</v>
      </c>
    </row>
    <row r="8" spans="1:23" s="3" customFormat="1" ht="12" customHeight="1">
      <c r="A8" s="65"/>
      <c r="B8" s="64"/>
      <c r="C8" s="64"/>
      <c r="D8" s="2">
        <v>2</v>
      </c>
      <c r="E8" s="9">
        <v>5</v>
      </c>
      <c r="F8" s="9"/>
      <c r="G8" s="9">
        <v>5</v>
      </c>
      <c r="H8" s="9"/>
      <c r="I8" s="9" t="s">
        <v>16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2">
        <f>10+20</f>
        <v>30</v>
      </c>
    </row>
    <row r="9" spans="1:23" s="3" customFormat="1" ht="12" customHeight="1">
      <c r="A9" s="65"/>
      <c r="B9" s="5" t="s">
        <v>4</v>
      </c>
      <c r="C9" s="5" t="s">
        <v>23</v>
      </c>
      <c r="D9" s="2">
        <v>1</v>
      </c>
      <c r="E9" s="9">
        <v>4</v>
      </c>
      <c r="F9" s="9"/>
      <c r="G9" s="9">
        <v>4</v>
      </c>
      <c r="H9" s="9"/>
      <c r="I9" s="9">
        <v>4</v>
      </c>
      <c r="J9" s="9"/>
      <c r="K9" s="9" t="s">
        <v>25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2">
        <v>24</v>
      </c>
    </row>
    <row r="10" spans="1:23" s="3" customFormat="1" ht="12" customHeight="1">
      <c r="A10" s="65"/>
      <c r="B10" s="63" t="s">
        <v>7</v>
      </c>
      <c r="C10" s="63" t="s">
        <v>24</v>
      </c>
      <c r="D10" s="2">
        <v>1</v>
      </c>
      <c r="E10" s="9">
        <v>8</v>
      </c>
      <c r="F10" s="9"/>
      <c r="G10" s="9">
        <v>3</v>
      </c>
      <c r="H10" s="9"/>
      <c r="I10" s="9">
        <v>3</v>
      </c>
      <c r="J10" s="9"/>
      <c r="K10" s="9">
        <v>3</v>
      </c>
      <c r="L10" s="9"/>
      <c r="M10" s="9" t="s">
        <v>15</v>
      </c>
      <c r="N10" s="9"/>
      <c r="O10" s="9"/>
      <c r="P10" s="9" t="s">
        <v>17</v>
      </c>
      <c r="Q10" s="9"/>
      <c r="R10" s="9"/>
      <c r="S10" s="9"/>
      <c r="T10" s="9"/>
      <c r="U10" s="9"/>
      <c r="V10" s="9"/>
      <c r="W10" s="2">
        <f>8+3+3+3+2+6</f>
        <v>25</v>
      </c>
    </row>
    <row r="11" spans="1:23" s="3" customFormat="1" ht="12" customHeight="1">
      <c r="A11" s="64"/>
      <c r="B11" s="64"/>
      <c r="C11" s="64"/>
      <c r="D11" s="2">
        <v>2</v>
      </c>
      <c r="E11" s="9"/>
      <c r="F11" s="9">
        <v>5</v>
      </c>
      <c r="G11" s="9"/>
      <c r="H11" s="9">
        <v>5</v>
      </c>
      <c r="I11" s="9" t="s">
        <v>11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2">
        <f>5+5+16</f>
        <v>26</v>
      </c>
    </row>
    <row r="12" spans="1:23" s="14" customFormat="1" ht="12" customHeight="1">
      <c r="A12" s="59">
        <v>3</v>
      </c>
      <c r="B12" s="59" t="s">
        <v>3</v>
      </c>
      <c r="C12" s="59" t="s">
        <v>22</v>
      </c>
      <c r="D12" s="13">
        <v>1</v>
      </c>
      <c r="E12" s="7">
        <v>8</v>
      </c>
      <c r="F12" s="7">
        <v>6</v>
      </c>
      <c r="G12" s="7">
        <v>5</v>
      </c>
      <c r="H12" s="7">
        <v>4</v>
      </c>
      <c r="I12" s="7">
        <v>3</v>
      </c>
      <c r="J12" s="7" t="s">
        <v>9</v>
      </c>
      <c r="K12" s="15" t="s">
        <v>26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13">
        <f>8+6+5+4+3+6+9</f>
        <v>41</v>
      </c>
    </row>
    <row r="13" spans="1:23" s="14" customFormat="1" ht="12" customHeight="1">
      <c r="A13" s="60"/>
      <c r="B13" s="62"/>
      <c r="C13" s="62"/>
      <c r="D13" s="13">
        <v>2</v>
      </c>
      <c r="E13" s="7"/>
      <c r="F13" s="7">
        <v>4</v>
      </c>
      <c r="G13" s="7"/>
      <c r="H13" s="7">
        <v>4</v>
      </c>
      <c r="I13" s="7"/>
      <c r="J13" s="7" t="s">
        <v>27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3">
        <f>4+4+20</f>
        <v>28</v>
      </c>
    </row>
    <row r="14" spans="1:23" s="14" customFormat="1" ht="12" customHeight="1">
      <c r="A14" s="60"/>
      <c r="B14" s="59" t="s">
        <v>4</v>
      </c>
      <c r="C14" s="59" t="s">
        <v>24</v>
      </c>
      <c r="D14" s="13">
        <v>1</v>
      </c>
      <c r="E14" s="7">
        <v>8</v>
      </c>
      <c r="F14" s="7"/>
      <c r="G14" s="7">
        <v>4</v>
      </c>
      <c r="H14" s="7"/>
      <c r="I14" s="7">
        <v>4</v>
      </c>
      <c r="J14" s="7"/>
      <c r="K14" s="7" t="s">
        <v>27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3">
        <f>8+4+4+20</f>
        <v>36</v>
      </c>
    </row>
    <row r="15" spans="1:23" s="14" customFormat="1" ht="12" customHeight="1">
      <c r="A15" s="60"/>
      <c r="B15" s="60"/>
      <c r="C15" s="60"/>
      <c r="D15" s="17">
        <v>2</v>
      </c>
      <c r="E15" s="18">
        <v>5</v>
      </c>
      <c r="F15" s="18"/>
      <c r="G15" s="18">
        <v>5</v>
      </c>
      <c r="H15" s="7"/>
      <c r="I15" s="7" t="s">
        <v>16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13">
        <f>5+5+20</f>
        <v>30</v>
      </c>
    </row>
    <row r="16" spans="1:23" s="3" customFormat="1" ht="12" customHeight="1">
      <c r="A16" s="58">
        <v>4</v>
      </c>
      <c r="B16" s="19" t="s">
        <v>3</v>
      </c>
      <c r="C16" s="19" t="s">
        <v>22</v>
      </c>
      <c r="D16" s="20">
        <v>1</v>
      </c>
      <c r="E16" s="21">
        <v>8</v>
      </c>
      <c r="F16" s="21"/>
      <c r="G16" s="21">
        <v>3</v>
      </c>
      <c r="H16" s="16"/>
      <c r="I16" s="9">
        <v>3</v>
      </c>
      <c r="J16" s="9"/>
      <c r="K16" s="9" t="s">
        <v>26</v>
      </c>
      <c r="L16" s="9" t="s">
        <v>13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2">
        <f>8+3+3+9+4</f>
        <v>27</v>
      </c>
    </row>
    <row r="17" spans="1:23" s="3" customFormat="1" ht="12" customHeight="1">
      <c r="A17" s="58"/>
      <c r="B17" s="58" t="s">
        <v>4</v>
      </c>
      <c r="C17" s="58" t="s">
        <v>23</v>
      </c>
      <c r="D17" s="20">
        <v>1</v>
      </c>
      <c r="E17" s="21">
        <v>8</v>
      </c>
      <c r="F17" s="21"/>
      <c r="G17" s="21">
        <v>3</v>
      </c>
      <c r="H17" s="16"/>
      <c r="I17" s="9">
        <v>3</v>
      </c>
      <c r="J17" s="9"/>
      <c r="K17" s="9" t="s">
        <v>9</v>
      </c>
      <c r="L17" s="15" t="s">
        <v>12</v>
      </c>
      <c r="M17" s="9" t="s">
        <v>13</v>
      </c>
      <c r="N17" s="9"/>
      <c r="O17" s="9"/>
      <c r="P17" s="9"/>
      <c r="Q17" s="9"/>
      <c r="R17" s="9"/>
      <c r="S17" s="9"/>
      <c r="T17" s="9"/>
      <c r="U17" s="9"/>
      <c r="V17" s="9"/>
      <c r="W17" s="2">
        <f>8+3+3+6+8+4</f>
        <v>32</v>
      </c>
    </row>
    <row r="18" spans="1:23" s="3" customFormat="1" ht="12" customHeight="1">
      <c r="A18" s="58"/>
      <c r="B18" s="58"/>
      <c r="C18" s="58"/>
      <c r="D18" s="20">
        <v>2</v>
      </c>
      <c r="E18" s="21"/>
      <c r="F18" s="21">
        <v>4</v>
      </c>
      <c r="G18" s="21"/>
      <c r="H18" s="16">
        <v>4</v>
      </c>
      <c r="I18" s="9"/>
      <c r="J18" s="9" t="s">
        <v>11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2">
        <f>4+4+16</f>
        <v>24</v>
      </c>
    </row>
    <row r="19" spans="1:23" s="3" customFormat="1" ht="12" customHeight="1">
      <c r="A19" s="58"/>
      <c r="B19" s="19" t="s">
        <v>7</v>
      </c>
      <c r="C19" s="19" t="s">
        <v>24</v>
      </c>
      <c r="D19" s="20">
        <v>1</v>
      </c>
      <c r="E19" s="21">
        <v>8</v>
      </c>
      <c r="F19" s="21"/>
      <c r="G19" s="21">
        <v>5</v>
      </c>
      <c r="H19" s="16"/>
      <c r="I19" s="9">
        <v>4</v>
      </c>
      <c r="J19" s="9"/>
      <c r="K19" s="9" t="s">
        <v>9</v>
      </c>
      <c r="L19" s="9" t="s">
        <v>14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2">
        <f>8+5+4+6+10</f>
        <v>33</v>
      </c>
    </row>
    <row r="20" spans="1:4" ht="11.25">
      <c r="A20" s="12"/>
      <c r="D20" s="4"/>
    </row>
    <row r="21" ht="11.25">
      <c r="E21" s="1" t="s">
        <v>20</v>
      </c>
    </row>
    <row r="24" ht="11.25">
      <c r="A24" s="1" t="s">
        <v>32</v>
      </c>
    </row>
    <row r="25" spans="1:23" ht="41.25" customHeight="1">
      <c r="A25" s="45" t="s">
        <v>36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</row>
    <row r="26" spans="1:23" ht="12.75">
      <c r="A26" s="46" t="s">
        <v>37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</row>
  </sheetData>
  <mergeCells count="23">
    <mergeCell ref="A4:A6"/>
    <mergeCell ref="A7:A11"/>
    <mergeCell ref="C17:C18"/>
    <mergeCell ref="C4:C5"/>
    <mergeCell ref="C12:C13"/>
    <mergeCell ref="B14:B15"/>
    <mergeCell ref="C14:C15"/>
    <mergeCell ref="C10:C11"/>
    <mergeCell ref="C7:C8"/>
    <mergeCell ref="B7:B8"/>
    <mergeCell ref="B12:B13"/>
    <mergeCell ref="B17:B18"/>
    <mergeCell ref="B10:B11"/>
    <mergeCell ref="A25:W25"/>
    <mergeCell ref="A26:W26"/>
    <mergeCell ref="W1:W3"/>
    <mergeCell ref="A1:A3"/>
    <mergeCell ref="B1:B3"/>
    <mergeCell ref="D1:D3"/>
    <mergeCell ref="C1:C3"/>
    <mergeCell ref="A16:A19"/>
    <mergeCell ref="A12:A15"/>
    <mergeCell ref="B4:B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pane ySplit="3" topLeftCell="BM4" activePane="bottomLeft" state="frozen"/>
      <selection pane="topLeft" activeCell="A1" sqref="A1"/>
      <selection pane="bottomLeft" activeCell="G63" sqref="G63"/>
    </sheetView>
  </sheetViews>
  <sheetFormatPr defaultColWidth="9.00390625" defaultRowHeight="12.75"/>
  <cols>
    <col min="1" max="1" width="7.125" style="1" customWidth="1"/>
    <col min="2" max="2" width="6.125" style="6" customWidth="1"/>
    <col min="3" max="3" width="6.875" style="6" customWidth="1"/>
    <col min="4" max="4" width="5.375" style="1" customWidth="1"/>
    <col min="5" max="14" width="5.25390625" style="1" customWidth="1"/>
    <col min="15" max="15" width="5.375" style="1" customWidth="1"/>
    <col min="16" max="16384" width="9.875" style="1" customWidth="1"/>
  </cols>
  <sheetData>
    <row r="1" spans="1:15" ht="12" customHeight="1">
      <c r="A1" s="49" t="s">
        <v>0</v>
      </c>
      <c r="B1" s="52" t="s">
        <v>5</v>
      </c>
      <c r="C1" s="52" t="s">
        <v>21</v>
      </c>
      <c r="D1" s="55" t="s">
        <v>6</v>
      </c>
      <c r="E1" s="25"/>
      <c r="F1" s="26"/>
      <c r="G1" s="26"/>
      <c r="H1" s="26"/>
      <c r="I1" s="26"/>
      <c r="J1" s="26"/>
      <c r="K1" s="33" t="s">
        <v>8</v>
      </c>
      <c r="L1" s="27">
        <v>120</v>
      </c>
      <c r="M1" s="34" t="s">
        <v>1</v>
      </c>
      <c r="N1" s="34"/>
      <c r="O1" s="47" t="s">
        <v>2</v>
      </c>
    </row>
    <row r="2" spans="1:15" ht="12" customHeight="1">
      <c r="A2" s="50"/>
      <c r="B2" s="53"/>
      <c r="C2" s="53"/>
      <c r="D2" s="56"/>
      <c r="E2" s="28">
        <v>0.5</v>
      </c>
      <c r="F2" s="28">
        <v>0.55</v>
      </c>
      <c r="G2" s="28">
        <v>0.6</v>
      </c>
      <c r="H2" s="28">
        <v>0.65</v>
      </c>
      <c r="I2" s="28">
        <v>0.7</v>
      </c>
      <c r="J2" s="28">
        <v>0.75</v>
      </c>
      <c r="K2" s="28">
        <v>0.8</v>
      </c>
      <c r="L2" s="28">
        <v>0.85</v>
      </c>
      <c r="M2" s="29">
        <v>0.9</v>
      </c>
      <c r="N2" s="28">
        <v>1</v>
      </c>
      <c r="O2" s="71"/>
    </row>
    <row r="3" spans="1:15" ht="12" customHeight="1">
      <c r="A3" s="51"/>
      <c r="B3" s="54"/>
      <c r="C3" s="54"/>
      <c r="D3" s="57"/>
      <c r="E3" s="30">
        <f>ROUNDDOWN(($L$1*0.5)/2.5,0)*2.5</f>
        <v>60</v>
      </c>
      <c r="F3" s="30">
        <f>ROUNDDOWN(($L$1*0.55)/2.5,0)*2.5</f>
        <v>65</v>
      </c>
      <c r="G3" s="30">
        <f>ROUNDDOWN(($L$1*0.6)/2.5,0)*2.5</f>
        <v>70</v>
      </c>
      <c r="H3" s="30">
        <f>ROUNDDOWN(($L$1*0.65)/2.5,0)*2.5</f>
        <v>77.5</v>
      </c>
      <c r="I3" s="30">
        <f>ROUNDDOWN(($L$1*0.7)/2.5,0)*2.5</f>
        <v>82.5</v>
      </c>
      <c r="J3" s="30">
        <f>ROUNDDOWN(($L$1*0.75)/2.5,0)*2.5</f>
        <v>90</v>
      </c>
      <c r="K3" s="30">
        <f>ROUNDDOWN(($L$1*0.8)/2.5,0)*2.5</f>
        <v>95</v>
      </c>
      <c r="L3" s="30">
        <f>ROUNDDOWN(($L$1*0.85)/2.5,0)*2.5</f>
        <v>100</v>
      </c>
      <c r="M3" s="31">
        <f>ROUNDDOWN(($L$1*0.9)/2.5,0)*2.5</f>
        <v>107.5</v>
      </c>
      <c r="N3" s="43">
        <f>L1</f>
        <v>120</v>
      </c>
      <c r="O3" s="71"/>
    </row>
    <row r="4" spans="1:15" s="14" customFormat="1" ht="11.25" customHeight="1">
      <c r="A4" s="73">
        <v>1</v>
      </c>
      <c r="B4" s="22" t="s">
        <v>3</v>
      </c>
      <c r="C4" s="22" t="s">
        <v>22</v>
      </c>
      <c r="D4" s="13">
        <v>1</v>
      </c>
      <c r="E4" s="10">
        <v>10</v>
      </c>
      <c r="F4" s="10"/>
      <c r="G4" s="10" t="s">
        <v>28</v>
      </c>
      <c r="H4" s="10"/>
      <c r="I4" s="7"/>
      <c r="J4" s="7"/>
      <c r="K4" s="7"/>
      <c r="L4" s="7"/>
      <c r="M4" s="7"/>
      <c r="N4" s="8"/>
      <c r="O4" s="13">
        <v>50</v>
      </c>
    </row>
    <row r="5" spans="1:15" s="14" customFormat="1" ht="12" customHeight="1">
      <c r="A5" s="70"/>
      <c r="B5" s="11" t="s">
        <v>4</v>
      </c>
      <c r="C5" s="11" t="s">
        <v>24</v>
      </c>
      <c r="D5" s="13">
        <v>1</v>
      </c>
      <c r="E5" s="7">
        <v>10</v>
      </c>
      <c r="F5" s="7"/>
      <c r="G5" s="7" t="s">
        <v>28</v>
      </c>
      <c r="H5" s="7"/>
      <c r="I5" s="7"/>
      <c r="J5" s="7"/>
      <c r="K5" s="7"/>
      <c r="L5" s="7"/>
      <c r="M5" s="7"/>
      <c r="N5" s="7"/>
      <c r="O5" s="13">
        <v>50</v>
      </c>
    </row>
    <row r="6" spans="1:15" s="14" customFormat="1" ht="11.25" customHeight="1">
      <c r="A6" s="73">
        <v>2</v>
      </c>
      <c r="B6" s="22" t="s">
        <v>3</v>
      </c>
      <c r="C6" s="22" t="s">
        <v>22</v>
      </c>
      <c r="D6" s="13">
        <v>1</v>
      </c>
      <c r="E6" s="10">
        <v>10</v>
      </c>
      <c r="F6" s="10"/>
      <c r="G6" s="10" t="s">
        <v>28</v>
      </c>
      <c r="H6" s="10"/>
      <c r="I6" s="7"/>
      <c r="J6" s="7"/>
      <c r="K6" s="7"/>
      <c r="L6" s="7"/>
      <c r="M6" s="7"/>
      <c r="N6" s="8"/>
      <c r="O6" s="13">
        <v>50</v>
      </c>
    </row>
    <row r="7" spans="1:15" s="14" customFormat="1" ht="12" customHeight="1">
      <c r="A7" s="70"/>
      <c r="B7" s="11" t="s">
        <v>4</v>
      </c>
      <c r="C7" s="11" t="s">
        <v>24</v>
      </c>
      <c r="D7" s="13">
        <v>1</v>
      </c>
      <c r="E7" s="7">
        <v>10</v>
      </c>
      <c r="F7" s="7"/>
      <c r="G7" s="7" t="s">
        <v>28</v>
      </c>
      <c r="H7" s="7"/>
      <c r="I7" s="7"/>
      <c r="J7" s="7"/>
      <c r="K7" s="7"/>
      <c r="L7" s="7"/>
      <c r="M7" s="7"/>
      <c r="N7" s="7"/>
      <c r="O7" s="13">
        <v>50</v>
      </c>
    </row>
    <row r="8" spans="1:15" s="14" customFormat="1" ht="11.25" customHeight="1">
      <c r="A8" s="73">
        <v>3</v>
      </c>
      <c r="B8" s="22" t="s">
        <v>3</v>
      </c>
      <c r="C8" s="22" t="s">
        <v>22</v>
      </c>
      <c r="D8" s="13">
        <v>1</v>
      </c>
      <c r="E8" s="10">
        <v>10</v>
      </c>
      <c r="F8" s="10"/>
      <c r="G8" s="10" t="s">
        <v>28</v>
      </c>
      <c r="H8" s="10"/>
      <c r="I8" s="7"/>
      <c r="J8" s="7"/>
      <c r="K8" s="7"/>
      <c r="L8" s="7"/>
      <c r="M8" s="7"/>
      <c r="N8" s="8"/>
      <c r="O8" s="13">
        <v>50</v>
      </c>
    </row>
    <row r="9" spans="1:15" s="14" customFormat="1" ht="12" customHeight="1">
      <c r="A9" s="70"/>
      <c r="B9" s="11" t="s">
        <v>4</v>
      </c>
      <c r="C9" s="11" t="s">
        <v>24</v>
      </c>
      <c r="D9" s="13">
        <v>1</v>
      </c>
      <c r="E9" s="7">
        <v>10</v>
      </c>
      <c r="F9" s="7"/>
      <c r="G9" s="7" t="s">
        <v>28</v>
      </c>
      <c r="H9" s="7"/>
      <c r="I9" s="7"/>
      <c r="J9" s="7"/>
      <c r="K9" s="7"/>
      <c r="L9" s="7"/>
      <c r="M9" s="7"/>
      <c r="N9" s="7"/>
      <c r="O9" s="13">
        <v>50</v>
      </c>
    </row>
    <row r="10" spans="1:15" s="14" customFormat="1" ht="11.25" customHeight="1">
      <c r="A10" s="73">
        <v>4</v>
      </c>
      <c r="B10" s="22" t="s">
        <v>3</v>
      </c>
      <c r="C10" s="22" t="s">
        <v>22</v>
      </c>
      <c r="D10" s="13">
        <v>1</v>
      </c>
      <c r="E10" s="10">
        <v>10</v>
      </c>
      <c r="F10" s="10"/>
      <c r="G10" s="10" t="s">
        <v>28</v>
      </c>
      <c r="H10" s="10"/>
      <c r="I10" s="7"/>
      <c r="J10" s="7"/>
      <c r="K10" s="7"/>
      <c r="L10" s="7"/>
      <c r="M10" s="7"/>
      <c r="N10" s="8"/>
      <c r="O10" s="13">
        <v>50</v>
      </c>
    </row>
    <row r="11" spans="1:15" s="14" customFormat="1" ht="12" customHeight="1">
      <c r="A11" s="70"/>
      <c r="B11" s="11" t="s">
        <v>4</v>
      </c>
      <c r="C11" s="11" t="s">
        <v>24</v>
      </c>
      <c r="D11" s="13">
        <v>1</v>
      </c>
      <c r="E11" s="7">
        <v>10</v>
      </c>
      <c r="F11" s="7"/>
      <c r="G11" s="7" t="s">
        <v>28</v>
      </c>
      <c r="H11" s="7"/>
      <c r="I11" s="7"/>
      <c r="J11" s="7"/>
      <c r="K11" s="7"/>
      <c r="L11" s="7"/>
      <c r="M11" s="7"/>
      <c r="N11" s="7"/>
      <c r="O11" s="13">
        <v>50</v>
      </c>
    </row>
    <row r="12" spans="1:15" s="3" customFormat="1" ht="12" customHeight="1">
      <c r="A12" s="74">
        <v>5</v>
      </c>
      <c r="B12" s="24" t="s">
        <v>3</v>
      </c>
      <c r="C12" s="24" t="s">
        <v>22</v>
      </c>
      <c r="D12" s="2">
        <v>1</v>
      </c>
      <c r="E12" s="9">
        <v>6</v>
      </c>
      <c r="F12" s="9"/>
      <c r="G12" s="9">
        <v>6</v>
      </c>
      <c r="H12" s="9"/>
      <c r="I12" s="9" t="s">
        <v>29</v>
      </c>
      <c r="J12" s="9"/>
      <c r="K12" s="9"/>
      <c r="L12" s="9"/>
      <c r="M12" s="9"/>
      <c r="N12" s="9"/>
      <c r="O12" s="2">
        <v>42</v>
      </c>
    </row>
    <row r="13" spans="1:15" s="3" customFormat="1" ht="12" customHeight="1">
      <c r="A13" s="72"/>
      <c r="B13" s="5" t="s">
        <v>4</v>
      </c>
      <c r="C13" s="5" t="s">
        <v>24</v>
      </c>
      <c r="D13" s="2">
        <v>1</v>
      </c>
      <c r="E13" s="9">
        <v>6</v>
      </c>
      <c r="F13" s="9"/>
      <c r="G13" s="9">
        <v>6</v>
      </c>
      <c r="H13" s="9"/>
      <c r="I13" s="9" t="s">
        <v>29</v>
      </c>
      <c r="J13" s="9"/>
      <c r="K13" s="9"/>
      <c r="L13" s="9"/>
      <c r="M13" s="9"/>
      <c r="N13" s="9"/>
      <c r="O13" s="2">
        <v>42</v>
      </c>
    </row>
    <row r="14" spans="1:15" s="3" customFormat="1" ht="12" customHeight="1">
      <c r="A14" s="74">
        <v>6</v>
      </c>
      <c r="B14" s="24" t="s">
        <v>3</v>
      </c>
      <c r="C14" s="24" t="s">
        <v>22</v>
      </c>
      <c r="D14" s="2">
        <v>1</v>
      </c>
      <c r="E14" s="9">
        <v>6</v>
      </c>
      <c r="F14" s="9"/>
      <c r="G14" s="9">
        <v>6</v>
      </c>
      <c r="H14" s="9"/>
      <c r="I14" s="9" t="s">
        <v>29</v>
      </c>
      <c r="J14" s="9"/>
      <c r="K14" s="9"/>
      <c r="L14" s="9"/>
      <c r="M14" s="9"/>
      <c r="N14" s="9"/>
      <c r="O14" s="2">
        <v>42</v>
      </c>
    </row>
    <row r="15" spans="1:15" s="3" customFormat="1" ht="12" customHeight="1">
      <c r="A15" s="72"/>
      <c r="B15" s="5" t="s">
        <v>4</v>
      </c>
      <c r="C15" s="5" t="s">
        <v>24</v>
      </c>
      <c r="D15" s="2">
        <v>1</v>
      </c>
      <c r="E15" s="9">
        <v>6</v>
      </c>
      <c r="F15" s="9"/>
      <c r="G15" s="9">
        <v>6</v>
      </c>
      <c r="H15" s="9"/>
      <c r="I15" s="9" t="s">
        <v>29</v>
      </c>
      <c r="J15" s="9"/>
      <c r="K15" s="9"/>
      <c r="L15" s="9"/>
      <c r="M15" s="9"/>
      <c r="N15" s="9"/>
      <c r="O15" s="2">
        <v>42</v>
      </c>
    </row>
    <row r="16" spans="1:15" s="3" customFormat="1" ht="12" customHeight="1">
      <c r="A16" s="74">
        <v>7</v>
      </c>
      <c r="B16" s="24" t="s">
        <v>3</v>
      </c>
      <c r="C16" s="24" t="s">
        <v>22</v>
      </c>
      <c r="D16" s="2">
        <v>1</v>
      </c>
      <c r="E16" s="9">
        <v>6</v>
      </c>
      <c r="F16" s="9"/>
      <c r="G16" s="9">
        <v>6</v>
      </c>
      <c r="H16" s="9"/>
      <c r="I16" s="9" t="s">
        <v>29</v>
      </c>
      <c r="J16" s="9"/>
      <c r="K16" s="9"/>
      <c r="L16" s="9"/>
      <c r="M16" s="9"/>
      <c r="N16" s="9"/>
      <c r="O16" s="2">
        <v>42</v>
      </c>
    </row>
    <row r="17" spans="1:15" s="3" customFormat="1" ht="12" customHeight="1">
      <c r="A17" s="72"/>
      <c r="B17" s="5" t="s">
        <v>4</v>
      </c>
      <c r="C17" s="5" t="s">
        <v>24</v>
      </c>
      <c r="D17" s="2">
        <v>1</v>
      </c>
      <c r="E17" s="9">
        <v>6</v>
      </c>
      <c r="F17" s="9"/>
      <c r="G17" s="9">
        <v>6</v>
      </c>
      <c r="H17" s="9"/>
      <c r="I17" s="9" t="s">
        <v>29</v>
      </c>
      <c r="J17" s="9"/>
      <c r="K17" s="9"/>
      <c r="L17" s="9"/>
      <c r="M17" s="9"/>
      <c r="N17" s="9"/>
      <c r="O17" s="2">
        <v>42</v>
      </c>
    </row>
    <row r="18" spans="1:15" s="3" customFormat="1" ht="12" customHeight="1">
      <c r="A18" s="74">
        <v>8</v>
      </c>
      <c r="B18" s="24" t="s">
        <v>3</v>
      </c>
      <c r="C18" s="24" t="s">
        <v>22</v>
      </c>
      <c r="D18" s="2">
        <v>1</v>
      </c>
      <c r="E18" s="9">
        <v>6</v>
      </c>
      <c r="F18" s="9"/>
      <c r="G18" s="9">
        <v>6</v>
      </c>
      <c r="H18" s="9"/>
      <c r="I18" s="9" t="s">
        <v>29</v>
      </c>
      <c r="J18" s="9"/>
      <c r="K18" s="9"/>
      <c r="L18" s="9"/>
      <c r="M18" s="9"/>
      <c r="N18" s="9"/>
      <c r="O18" s="2">
        <v>42</v>
      </c>
    </row>
    <row r="19" spans="1:15" s="3" customFormat="1" ht="12" customHeight="1">
      <c r="A19" s="72"/>
      <c r="B19" s="5" t="s">
        <v>4</v>
      </c>
      <c r="C19" s="5" t="s">
        <v>24</v>
      </c>
      <c r="D19" s="2">
        <v>1</v>
      </c>
      <c r="E19" s="9">
        <v>6</v>
      </c>
      <c r="F19" s="9"/>
      <c r="G19" s="9">
        <v>6</v>
      </c>
      <c r="H19" s="9"/>
      <c r="I19" s="9" t="s">
        <v>29</v>
      </c>
      <c r="J19" s="9"/>
      <c r="K19" s="9"/>
      <c r="L19" s="9"/>
      <c r="M19" s="9"/>
      <c r="N19" s="9"/>
      <c r="O19" s="2">
        <v>42</v>
      </c>
    </row>
    <row r="20" spans="1:15" s="14" customFormat="1" ht="12" customHeight="1">
      <c r="A20" s="73">
        <v>9</v>
      </c>
      <c r="B20" s="23" t="s">
        <v>3</v>
      </c>
      <c r="C20" s="23" t="s">
        <v>22</v>
      </c>
      <c r="D20" s="13">
        <v>1</v>
      </c>
      <c r="E20" s="7">
        <v>5</v>
      </c>
      <c r="F20" s="7"/>
      <c r="G20" s="7">
        <v>5</v>
      </c>
      <c r="H20" s="7"/>
      <c r="I20" s="7">
        <v>5</v>
      </c>
      <c r="J20" s="7"/>
      <c r="K20" s="7" t="s">
        <v>30</v>
      </c>
      <c r="L20" s="7"/>
      <c r="M20" s="7"/>
      <c r="N20" s="7"/>
      <c r="O20" s="13">
        <v>45</v>
      </c>
    </row>
    <row r="21" spans="1:15" s="14" customFormat="1" ht="12" customHeight="1">
      <c r="A21" s="70"/>
      <c r="B21" s="23" t="s">
        <v>4</v>
      </c>
      <c r="C21" s="23" t="s">
        <v>24</v>
      </c>
      <c r="D21" s="13">
        <v>1</v>
      </c>
      <c r="E21" s="7">
        <v>5</v>
      </c>
      <c r="F21" s="7"/>
      <c r="G21" s="7">
        <v>5</v>
      </c>
      <c r="H21" s="7"/>
      <c r="I21" s="7">
        <v>5</v>
      </c>
      <c r="J21" s="7"/>
      <c r="K21" s="7" t="s">
        <v>30</v>
      </c>
      <c r="L21" s="7"/>
      <c r="M21" s="7"/>
      <c r="N21" s="7"/>
      <c r="O21" s="13">
        <v>45</v>
      </c>
    </row>
    <row r="22" spans="1:15" s="14" customFormat="1" ht="12" customHeight="1">
      <c r="A22" s="73">
        <v>10</v>
      </c>
      <c r="B22" s="23" t="s">
        <v>3</v>
      </c>
      <c r="C22" s="23" t="s">
        <v>22</v>
      </c>
      <c r="D22" s="13">
        <v>1</v>
      </c>
      <c r="E22" s="7">
        <v>5</v>
      </c>
      <c r="F22" s="7"/>
      <c r="G22" s="7">
        <v>5</v>
      </c>
      <c r="H22" s="7"/>
      <c r="I22" s="7">
        <v>5</v>
      </c>
      <c r="J22" s="7"/>
      <c r="K22" s="7" t="s">
        <v>30</v>
      </c>
      <c r="L22" s="7"/>
      <c r="M22" s="7"/>
      <c r="N22" s="7"/>
      <c r="O22" s="13">
        <v>45</v>
      </c>
    </row>
    <row r="23" spans="1:15" s="14" customFormat="1" ht="12" customHeight="1">
      <c r="A23" s="70"/>
      <c r="B23" s="23" t="s">
        <v>4</v>
      </c>
      <c r="C23" s="23" t="s">
        <v>24</v>
      </c>
      <c r="D23" s="13">
        <v>1</v>
      </c>
      <c r="E23" s="7">
        <v>5</v>
      </c>
      <c r="F23" s="7"/>
      <c r="G23" s="7">
        <v>5</v>
      </c>
      <c r="H23" s="7"/>
      <c r="I23" s="7">
        <v>5</v>
      </c>
      <c r="J23" s="7"/>
      <c r="K23" s="7" t="s">
        <v>30</v>
      </c>
      <c r="L23" s="7"/>
      <c r="M23" s="7"/>
      <c r="N23" s="7"/>
      <c r="O23" s="13">
        <v>45</v>
      </c>
    </row>
    <row r="24" spans="1:15" s="14" customFormat="1" ht="12" customHeight="1">
      <c r="A24" s="73">
        <v>11</v>
      </c>
      <c r="B24" s="23" t="s">
        <v>3</v>
      </c>
      <c r="C24" s="23" t="s">
        <v>22</v>
      </c>
      <c r="D24" s="13">
        <v>1</v>
      </c>
      <c r="E24" s="7">
        <v>5</v>
      </c>
      <c r="F24" s="7"/>
      <c r="G24" s="7">
        <v>5</v>
      </c>
      <c r="H24" s="7"/>
      <c r="I24" s="7">
        <v>5</v>
      </c>
      <c r="J24" s="7"/>
      <c r="K24" s="7" t="s">
        <v>30</v>
      </c>
      <c r="L24" s="7"/>
      <c r="M24" s="7"/>
      <c r="N24" s="7"/>
      <c r="O24" s="13">
        <v>45</v>
      </c>
    </row>
    <row r="25" spans="1:15" s="14" customFormat="1" ht="12" customHeight="1">
      <c r="A25" s="70"/>
      <c r="B25" s="23" t="s">
        <v>4</v>
      </c>
      <c r="C25" s="23" t="s">
        <v>24</v>
      </c>
      <c r="D25" s="13">
        <v>1</v>
      </c>
      <c r="E25" s="7">
        <v>5</v>
      </c>
      <c r="F25" s="7"/>
      <c r="G25" s="7">
        <v>5</v>
      </c>
      <c r="H25" s="7"/>
      <c r="I25" s="7">
        <v>5</v>
      </c>
      <c r="J25" s="7"/>
      <c r="K25" s="7" t="s">
        <v>30</v>
      </c>
      <c r="L25" s="7"/>
      <c r="M25" s="7"/>
      <c r="N25" s="7"/>
      <c r="O25" s="13">
        <v>45</v>
      </c>
    </row>
    <row r="26" spans="1:15" s="14" customFormat="1" ht="12" customHeight="1">
      <c r="A26" s="73">
        <v>12</v>
      </c>
      <c r="B26" s="23" t="s">
        <v>3</v>
      </c>
      <c r="C26" s="23" t="s">
        <v>22</v>
      </c>
      <c r="D26" s="13">
        <v>1</v>
      </c>
      <c r="E26" s="7">
        <v>5</v>
      </c>
      <c r="F26" s="7"/>
      <c r="G26" s="7">
        <v>5</v>
      </c>
      <c r="H26" s="7"/>
      <c r="I26" s="7">
        <v>5</v>
      </c>
      <c r="J26" s="7"/>
      <c r="K26" s="7" t="s">
        <v>30</v>
      </c>
      <c r="L26" s="7"/>
      <c r="M26" s="7"/>
      <c r="N26" s="7"/>
      <c r="O26" s="13">
        <v>45</v>
      </c>
    </row>
    <row r="27" spans="1:15" s="14" customFormat="1" ht="12" customHeight="1">
      <c r="A27" s="70"/>
      <c r="B27" s="23" t="s">
        <v>4</v>
      </c>
      <c r="C27" s="23" t="s">
        <v>24</v>
      </c>
      <c r="D27" s="13">
        <v>1</v>
      </c>
      <c r="E27" s="7">
        <v>5</v>
      </c>
      <c r="F27" s="7"/>
      <c r="G27" s="7">
        <v>5</v>
      </c>
      <c r="H27" s="7"/>
      <c r="I27" s="7">
        <v>5</v>
      </c>
      <c r="J27" s="7"/>
      <c r="K27" s="7" t="s">
        <v>30</v>
      </c>
      <c r="L27" s="7"/>
      <c r="M27" s="7"/>
      <c r="N27" s="7"/>
      <c r="O27" s="13">
        <v>45</v>
      </c>
    </row>
    <row r="28" spans="1:15" s="3" customFormat="1" ht="12" customHeight="1">
      <c r="A28" s="75">
        <v>13</v>
      </c>
      <c r="B28" s="19" t="s">
        <v>3</v>
      </c>
      <c r="C28" s="19" t="s">
        <v>22</v>
      </c>
      <c r="D28" s="20">
        <v>1</v>
      </c>
      <c r="E28" s="21">
        <v>5</v>
      </c>
      <c r="F28" s="21"/>
      <c r="G28" s="21">
        <v>5</v>
      </c>
      <c r="H28" s="16"/>
      <c r="I28" s="9">
        <v>4</v>
      </c>
      <c r="J28" s="9"/>
      <c r="K28" s="9" t="s">
        <v>9</v>
      </c>
      <c r="L28" s="9"/>
      <c r="M28" s="9" t="s">
        <v>26</v>
      </c>
      <c r="N28" s="9"/>
      <c r="O28" s="2">
        <v>9</v>
      </c>
    </row>
    <row r="29" spans="1:15" s="3" customFormat="1" ht="12" customHeight="1">
      <c r="A29" s="69"/>
      <c r="B29" s="36" t="s">
        <v>7</v>
      </c>
      <c r="C29" s="36" t="s">
        <v>24</v>
      </c>
      <c r="D29" s="37">
        <v>1</v>
      </c>
      <c r="E29" s="21">
        <v>5</v>
      </c>
      <c r="F29" s="21"/>
      <c r="G29" s="21">
        <v>5</v>
      </c>
      <c r="H29" s="16"/>
      <c r="I29" s="9">
        <v>4</v>
      </c>
      <c r="J29" s="9"/>
      <c r="K29" s="9" t="s">
        <v>9</v>
      </c>
      <c r="L29" s="38"/>
      <c r="M29" s="38" t="s">
        <v>26</v>
      </c>
      <c r="N29" s="38"/>
      <c r="O29" s="39">
        <v>9</v>
      </c>
    </row>
    <row r="30" spans="1:15" s="3" customFormat="1" ht="12" customHeight="1">
      <c r="A30" s="75">
        <v>14</v>
      </c>
      <c r="B30" s="19" t="s">
        <v>3</v>
      </c>
      <c r="C30" s="19" t="s">
        <v>22</v>
      </c>
      <c r="D30" s="20">
        <v>1</v>
      </c>
      <c r="E30" s="21">
        <v>5</v>
      </c>
      <c r="F30" s="21"/>
      <c r="G30" s="21">
        <v>5</v>
      </c>
      <c r="H30" s="16"/>
      <c r="I30" s="9">
        <v>4</v>
      </c>
      <c r="J30" s="9"/>
      <c r="K30" s="9" t="s">
        <v>9</v>
      </c>
      <c r="L30" s="9"/>
      <c r="M30" s="9" t="s">
        <v>26</v>
      </c>
      <c r="N30" s="9"/>
      <c r="O30" s="2">
        <v>9</v>
      </c>
    </row>
    <row r="31" spans="1:15" s="3" customFormat="1" ht="12" customHeight="1">
      <c r="A31" s="69"/>
      <c r="B31" s="36" t="s">
        <v>7</v>
      </c>
      <c r="C31" s="36" t="s">
        <v>24</v>
      </c>
      <c r="D31" s="37">
        <v>1</v>
      </c>
      <c r="E31" s="21">
        <v>5</v>
      </c>
      <c r="F31" s="21"/>
      <c r="G31" s="21">
        <v>5</v>
      </c>
      <c r="H31" s="16"/>
      <c r="I31" s="9">
        <v>4</v>
      </c>
      <c r="J31" s="9"/>
      <c r="K31" s="9" t="s">
        <v>9</v>
      </c>
      <c r="L31" s="38"/>
      <c r="M31" s="38" t="s">
        <v>26</v>
      </c>
      <c r="N31" s="38"/>
      <c r="O31" s="39">
        <v>9</v>
      </c>
    </row>
    <row r="32" spans="1:15" s="3" customFormat="1" ht="12" customHeight="1">
      <c r="A32" s="75">
        <v>15</v>
      </c>
      <c r="B32" s="19" t="s">
        <v>3</v>
      </c>
      <c r="C32" s="19" t="s">
        <v>22</v>
      </c>
      <c r="D32" s="20">
        <v>1</v>
      </c>
      <c r="E32" s="21">
        <v>5</v>
      </c>
      <c r="F32" s="21"/>
      <c r="G32" s="21">
        <v>5</v>
      </c>
      <c r="H32" s="16"/>
      <c r="I32" s="9">
        <v>4</v>
      </c>
      <c r="J32" s="9"/>
      <c r="K32" s="9" t="s">
        <v>9</v>
      </c>
      <c r="L32" s="9"/>
      <c r="M32" s="9" t="s">
        <v>26</v>
      </c>
      <c r="N32" s="9"/>
      <c r="O32" s="2">
        <v>9</v>
      </c>
    </row>
    <row r="33" spans="1:15" s="3" customFormat="1" ht="12" customHeight="1">
      <c r="A33" s="69"/>
      <c r="B33" s="36" t="s">
        <v>7</v>
      </c>
      <c r="C33" s="36" t="s">
        <v>24</v>
      </c>
      <c r="D33" s="37">
        <v>1</v>
      </c>
      <c r="E33" s="21">
        <v>5</v>
      </c>
      <c r="F33" s="21"/>
      <c r="G33" s="21">
        <v>5</v>
      </c>
      <c r="H33" s="16"/>
      <c r="I33" s="9">
        <v>4</v>
      </c>
      <c r="J33" s="9"/>
      <c r="K33" s="9" t="s">
        <v>9</v>
      </c>
      <c r="L33" s="38"/>
      <c r="M33" s="38" t="s">
        <v>26</v>
      </c>
      <c r="N33" s="38"/>
      <c r="O33" s="39">
        <v>9</v>
      </c>
    </row>
    <row r="34" spans="1:15" s="3" customFormat="1" ht="12" customHeight="1">
      <c r="A34" s="75">
        <v>16</v>
      </c>
      <c r="B34" s="19" t="s">
        <v>3</v>
      </c>
      <c r="C34" s="19" t="s">
        <v>22</v>
      </c>
      <c r="D34" s="20">
        <v>1</v>
      </c>
      <c r="E34" s="21">
        <v>5</v>
      </c>
      <c r="F34" s="21"/>
      <c r="G34" s="21">
        <v>5</v>
      </c>
      <c r="H34" s="16"/>
      <c r="I34" s="9">
        <v>4</v>
      </c>
      <c r="J34" s="9"/>
      <c r="K34" s="9" t="s">
        <v>9</v>
      </c>
      <c r="L34" s="9"/>
      <c r="M34" s="9" t="s">
        <v>26</v>
      </c>
      <c r="N34" s="9"/>
      <c r="O34" s="2">
        <v>9</v>
      </c>
    </row>
    <row r="35" spans="1:15" s="3" customFormat="1" ht="12" customHeight="1">
      <c r="A35" s="69"/>
      <c r="B35" s="36" t="s">
        <v>7</v>
      </c>
      <c r="C35" s="36" t="s">
        <v>24</v>
      </c>
      <c r="D35" s="37">
        <v>1</v>
      </c>
      <c r="E35" s="21">
        <v>5</v>
      </c>
      <c r="F35" s="21"/>
      <c r="G35" s="21">
        <v>5</v>
      </c>
      <c r="H35" s="16"/>
      <c r="I35" s="9">
        <v>4</v>
      </c>
      <c r="J35" s="9"/>
      <c r="K35" s="9" t="s">
        <v>9</v>
      </c>
      <c r="L35" s="38"/>
      <c r="M35" s="38" t="s">
        <v>26</v>
      </c>
      <c r="N35" s="38"/>
      <c r="O35" s="39">
        <v>9</v>
      </c>
    </row>
    <row r="36" spans="1:15" s="14" customFormat="1" ht="12" customHeight="1">
      <c r="A36" s="67">
        <v>17</v>
      </c>
      <c r="B36" s="40" t="s">
        <v>3</v>
      </c>
      <c r="C36" s="40" t="s">
        <v>22</v>
      </c>
      <c r="D36" s="41">
        <v>1</v>
      </c>
      <c r="E36" s="42">
        <v>3</v>
      </c>
      <c r="F36" s="42"/>
      <c r="G36" s="42" t="s">
        <v>9</v>
      </c>
      <c r="H36" s="42" t="s">
        <v>17</v>
      </c>
      <c r="I36" s="42"/>
      <c r="J36" s="42"/>
      <c r="K36" s="42"/>
      <c r="L36" s="42"/>
      <c r="M36" s="42"/>
      <c r="N36" s="42"/>
      <c r="O36" s="41">
        <f>3+6+6</f>
        <v>15</v>
      </c>
    </row>
    <row r="37" spans="1:15" s="14" customFormat="1" ht="12" customHeight="1">
      <c r="A37" s="68"/>
      <c r="B37" s="40" t="s">
        <v>4</v>
      </c>
      <c r="C37" s="40" t="s">
        <v>24</v>
      </c>
      <c r="D37" s="41">
        <v>1</v>
      </c>
      <c r="E37" s="42">
        <v>3</v>
      </c>
      <c r="F37" s="42"/>
      <c r="G37" s="42">
        <v>3</v>
      </c>
      <c r="H37" s="42"/>
      <c r="I37" s="42" t="s">
        <v>13</v>
      </c>
      <c r="J37" s="42"/>
      <c r="K37" s="42" t="s">
        <v>15</v>
      </c>
      <c r="L37" s="42"/>
      <c r="M37" s="42">
        <v>1</v>
      </c>
      <c r="N37" s="42">
        <v>1</v>
      </c>
      <c r="O37" s="41"/>
    </row>
    <row r="38" spans="1:4" ht="12">
      <c r="A38" s="35"/>
      <c r="D38" s="4"/>
    </row>
    <row r="39" ht="12">
      <c r="E39" s="1" t="s">
        <v>20</v>
      </c>
    </row>
    <row r="40" ht="12"/>
    <row r="41" ht="12.75" customHeight="1">
      <c r="A41" s="1" t="s">
        <v>32</v>
      </c>
    </row>
    <row r="42" spans="1:15" ht="142.5" customHeight="1">
      <c r="A42" s="66" t="s">
        <v>31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</row>
    <row r="43" spans="1:15" s="44" customFormat="1" ht="41.25" customHeight="1">
      <c r="A43" s="66" t="s">
        <v>33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</row>
    <row r="44" spans="1:15" s="44" customFormat="1" ht="48.75" customHeight="1">
      <c r="A44" s="66" t="s">
        <v>34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</row>
    <row r="45" spans="1:15" s="44" customFormat="1" ht="99.75" customHeight="1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</row>
    <row r="46" s="44" customFormat="1" ht="11.25"/>
    <row r="47" s="44" customFormat="1" ht="11.25"/>
    <row r="48" s="44" customFormat="1" ht="11.25"/>
    <row r="49" s="44" customFormat="1" ht="11.25"/>
    <row r="50" s="44" customFormat="1" ht="11.25"/>
    <row r="51" s="44" customFormat="1" ht="11.25"/>
    <row r="52" s="44" customFormat="1" ht="11.25"/>
    <row r="53" s="44" customFormat="1" ht="11.25"/>
    <row r="54" s="44" customFormat="1" ht="11.25"/>
    <row r="55" s="44" customFormat="1" ht="11.25"/>
    <row r="56" s="44" customFormat="1" ht="11.25"/>
    <row r="57" s="44" customFormat="1" ht="11.25"/>
    <row r="58" s="44" customFormat="1" ht="11.25"/>
    <row r="59" s="44" customFormat="1" ht="11.25"/>
    <row r="60" s="44" customFormat="1" ht="11.25"/>
    <row r="61" s="44" customFormat="1" ht="11.25"/>
    <row r="62" s="44" customFormat="1" ht="11.25"/>
    <row r="63" s="44" customFormat="1" ht="11.25"/>
    <row r="64" s="44" customFormat="1" ht="11.25"/>
    <row r="65" s="44" customFormat="1" ht="11.25"/>
    <row r="66" s="44" customFormat="1" ht="11.25"/>
    <row r="67" s="44" customFormat="1" ht="11.25"/>
    <row r="68" s="44" customFormat="1" ht="11.25"/>
    <row r="69" s="44" customFormat="1" ht="11.25"/>
    <row r="70" s="44" customFormat="1" ht="11.25"/>
    <row r="71" s="44" customFormat="1" ht="11.25"/>
    <row r="72" s="44" customFormat="1" ht="11.25"/>
    <row r="73" s="44" customFormat="1" ht="11.25"/>
    <row r="74" s="44" customFormat="1" ht="11.25"/>
    <row r="75" s="44" customFormat="1" ht="11.25"/>
    <row r="76" s="44" customFormat="1" ht="11.25"/>
    <row r="77" s="44" customFormat="1" ht="11.25"/>
  </sheetData>
  <mergeCells count="26">
    <mergeCell ref="A26:A27"/>
    <mergeCell ref="A30:A31"/>
    <mergeCell ref="A32:A33"/>
    <mergeCell ref="A34:A35"/>
    <mergeCell ref="A16:A17"/>
    <mergeCell ref="A18:A19"/>
    <mergeCell ref="A22:A23"/>
    <mergeCell ref="A24:A25"/>
    <mergeCell ref="A6:A7"/>
    <mergeCell ref="A8:A9"/>
    <mergeCell ref="A10:A11"/>
    <mergeCell ref="A14:A15"/>
    <mergeCell ref="A36:A37"/>
    <mergeCell ref="A28:A29"/>
    <mergeCell ref="A20:A21"/>
    <mergeCell ref="O1:O3"/>
    <mergeCell ref="A1:A3"/>
    <mergeCell ref="B1:B3"/>
    <mergeCell ref="D1:D3"/>
    <mergeCell ref="C1:C3"/>
    <mergeCell ref="A4:A5"/>
    <mergeCell ref="A12:A13"/>
    <mergeCell ref="A42:O42"/>
    <mergeCell ref="A43:O43"/>
    <mergeCell ref="A44:O44"/>
    <mergeCell ref="A45:O45"/>
  </mergeCells>
  <printOptions/>
  <pageMargins left="0.3937007874015748" right="0.3937007874015748" top="0" bottom="0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2007-01-09T06:55:21Z</cp:lastPrinted>
  <dcterms:created xsi:type="dcterms:W3CDTF">2006-12-12T08:36:51Z</dcterms:created>
  <dcterms:modified xsi:type="dcterms:W3CDTF">2007-01-09T06:58:52Z</dcterms:modified>
  <cp:category/>
  <cp:version/>
  <cp:contentType/>
  <cp:contentStatus/>
</cp:coreProperties>
</file>