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<sst xmlns="http://schemas.openxmlformats.org/spreadsheetml/2006/main" count="163" uniqueCount="32">
  <si>
    <t>Пиковый цикл Верхошанского</t>
  </si>
  <si>
    <t>Введите ваш ПМ</t>
  </si>
  <si>
    <t>Подход 1</t>
  </si>
  <si>
    <t xml:space="preserve"> </t>
  </si>
  <si>
    <t>Подход 2</t>
  </si>
  <si>
    <t>Подход 3</t>
  </si>
  <si>
    <t>Подход 4</t>
  </si>
  <si>
    <t>Подход 5</t>
  </si>
  <si>
    <t>Подход 6</t>
  </si>
  <si>
    <t>Подход 7</t>
  </si>
  <si>
    <t>Подход 8</t>
  </si>
  <si>
    <t>Подход 9</t>
  </si>
  <si>
    <t>Подход 10</t>
  </si>
  <si>
    <t>Неделя 1</t>
  </si>
  <si>
    <t>Тренировка 1</t>
  </si>
  <si>
    <t>Тренировка 2</t>
  </si>
  <si>
    <t>Неделя 2</t>
  </si>
  <si>
    <t>x8-10</t>
  </si>
  <si>
    <t>x6-8</t>
  </si>
  <si>
    <t>x6</t>
  </si>
  <si>
    <t>x5</t>
  </si>
  <si>
    <t>x8-12</t>
  </si>
  <si>
    <t>x4</t>
  </si>
  <si>
    <t>Неделя 4</t>
  </si>
  <si>
    <t>Неделя 3</t>
  </si>
  <si>
    <t>Неделя 5</t>
  </si>
  <si>
    <t>Неделя 6</t>
  </si>
  <si>
    <t>x3</t>
  </si>
  <si>
    <t>x6-10</t>
  </si>
  <si>
    <t>x2</t>
  </si>
  <si>
    <t>x4-6</t>
  </si>
  <si>
    <t>x1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</si>
</sst>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right"/>
    </xf>
    <xf numFmtId="0" fontId="0" fillId="0" borderId="8" xfId="0" applyBorder="1" applyAlignment="1">
      <alignment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6"/>
  <sheetViews>
    <sheetView tabSelected="1" workbookViewId="0" topLeftCell="A30">
      <selection activeCell="J2" sqref="J2"/>
    </sheetView>
  </sheetViews>
  <sheetFormatPr defaultColWidth="9.140625" defaultRowHeight="12.75"/>
  <sheetData>
    <row r="2" spans="3:8" ht="26.25">
      <c r="C2" s="3" t="s">
        <v>0</v>
      </c>
      <c r="D2" s="4"/>
      <c r="E2" s="4"/>
      <c r="F2" s="4"/>
      <c r="G2" s="4"/>
      <c r="H2" s="4"/>
    </row>
    <row r="3" ht="13.5" thickBot="1"/>
    <row r="4" spans="2:4" ht="13.5" thickBot="1">
      <c r="B4" s="18" t="s">
        <v>1</v>
      </c>
      <c r="C4" s="19"/>
      <c r="D4" s="21">
        <v>118</v>
      </c>
    </row>
    <row r="7" spans="1:4" ht="18.75" thickBot="1">
      <c r="A7" t="s">
        <v>3</v>
      </c>
      <c r="D7" s="2" t="s">
        <v>13</v>
      </c>
    </row>
    <row r="8" spans="2:7" ht="13.5" thickBot="1">
      <c r="B8" s="18"/>
      <c r="C8" s="19"/>
      <c r="D8" s="18" t="s">
        <v>14</v>
      </c>
      <c r="E8" s="20"/>
      <c r="F8" s="19" t="s">
        <v>15</v>
      </c>
      <c r="G8" s="20"/>
    </row>
    <row r="9" spans="2:7" ht="12.75">
      <c r="B9" s="8" t="s">
        <v>2</v>
      </c>
      <c r="C9" s="9"/>
      <c r="D9" s="16">
        <f>ROUND(0.45*D4/2.5,0)*2.5</f>
        <v>52.5</v>
      </c>
      <c r="E9" s="11" t="s">
        <v>17</v>
      </c>
      <c r="F9" s="10">
        <f>ROUND(0.45*D4/2.5,0)*2.5</f>
        <v>52.5</v>
      </c>
      <c r="G9" s="11" t="s">
        <v>17</v>
      </c>
    </row>
    <row r="10" spans="2:7" ht="12.75">
      <c r="B10" s="8" t="s">
        <v>4</v>
      </c>
      <c r="C10" s="9"/>
      <c r="D10" s="16">
        <f>ROUND(0.55*D4/2.5,0)*2.5</f>
        <v>65</v>
      </c>
      <c r="E10" s="11" t="s">
        <v>18</v>
      </c>
      <c r="F10" s="10">
        <f>ROUND(0.55*D4/2.5,0)*2.5</f>
        <v>65</v>
      </c>
      <c r="G10" s="11" t="s">
        <v>18</v>
      </c>
    </row>
    <row r="11" spans="2:7" ht="12.75">
      <c r="B11" s="8" t="s">
        <v>5</v>
      </c>
      <c r="C11" s="9"/>
      <c r="D11" s="16">
        <f>ROUND(0.65*D4/2.5,0)*2.5</f>
        <v>77.5</v>
      </c>
      <c r="E11" s="11" t="s">
        <v>19</v>
      </c>
      <c r="F11" s="10">
        <f>ROUND(0.65*D4/2.5,0)*2.5</f>
        <v>77.5</v>
      </c>
      <c r="G11" s="11" t="s">
        <v>20</v>
      </c>
    </row>
    <row r="12" spans="2:7" ht="12.75">
      <c r="B12" s="8" t="s">
        <v>6</v>
      </c>
      <c r="C12" s="9"/>
      <c r="D12" s="16">
        <f>ROUND(0.65*D4/2.5,0)*2.5</f>
        <v>77.5</v>
      </c>
      <c r="E12" s="11" t="s">
        <v>19</v>
      </c>
      <c r="F12" s="10">
        <f>ROUND(0.75*D4/2.5,0)*2.5</f>
        <v>87.5</v>
      </c>
      <c r="G12" s="11" t="s">
        <v>20</v>
      </c>
    </row>
    <row r="13" spans="2:7" ht="12.75">
      <c r="B13" s="8" t="s">
        <v>7</v>
      </c>
      <c r="C13" s="9"/>
      <c r="D13" s="16">
        <f>ROUND(0.65*D4/2.5,0)*2.5</f>
        <v>77.5</v>
      </c>
      <c r="E13" s="11" t="s">
        <v>19</v>
      </c>
      <c r="F13" s="10">
        <f>ROUND(0.8*D4/2.5,0)*2.5</f>
        <v>95</v>
      </c>
      <c r="G13" s="11" t="s">
        <v>20</v>
      </c>
    </row>
    <row r="14" spans="2:7" ht="12.75">
      <c r="B14" s="8" t="s">
        <v>8</v>
      </c>
      <c r="C14" s="9"/>
      <c r="D14" s="16">
        <f>ROUND(0.65*D4/2.5,0)*2.5</f>
        <v>77.5</v>
      </c>
      <c r="E14" s="11" t="s">
        <v>19</v>
      </c>
      <c r="F14" s="10">
        <f>ROUND(0.8*D4/2.5,0)*2.5</f>
        <v>95</v>
      </c>
      <c r="G14" s="11" t="s">
        <v>20</v>
      </c>
    </row>
    <row r="15" spans="2:7" ht="12.75">
      <c r="B15" s="8" t="s">
        <v>9</v>
      </c>
      <c r="C15" s="9"/>
      <c r="D15" s="16"/>
      <c r="E15" s="11"/>
      <c r="F15" s="10">
        <f>ROUND(0.8*D4/2.5,0)*2.5</f>
        <v>95</v>
      </c>
      <c r="G15" s="11" t="s">
        <v>20</v>
      </c>
    </row>
    <row r="16" spans="2:7" ht="12.75">
      <c r="B16" s="8" t="s">
        <v>10</v>
      </c>
      <c r="C16" s="9"/>
      <c r="D16" s="16"/>
      <c r="E16" s="11"/>
      <c r="F16" s="10">
        <f>ROUND(0.75*D4/2.5,0)*2.5</f>
        <v>87.5</v>
      </c>
      <c r="G16" s="11" t="s">
        <v>20</v>
      </c>
    </row>
    <row r="17" spans="2:7" ht="12.75">
      <c r="B17" s="8" t="s">
        <v>11</v>
      </c>
      <c r="C17" s="9"/>
      <c r="D17" s="16"/>
      <c r="E17" s="11"/>
      <c r="F17" s="10">
        <f>ROUND(0.65*D4/2.5,0)*2.5</f>
        <v>77.5</v>
      </c>
      <c r="G17" s="11" t="s">
        <v>18</v>
      </c>
    </row>
    <row r="18" spans="2:7" ht="13.5" thickBot="1">
      <c r="B18" s="12" t="s">
        <v>12</v>
      </c>
      <c r="C18" s="13"/>
      <c r="D18" s="17"/>
      <c r="E18" s="15"/>
      <c r="F18" s="14">
        <f>ROUND(0.5*D4/2.5,0)*2.5</f>
        <v>60</v>
      </c>
      <c r="G18" s="15" t="s">
        <v>21</v>
      </c>
    </row>
    <row r="20" ht="18.75" thickBot="1">
      <c r="D20" s="2" t="s">
        <v>16</v>
      </c>
    </row>
    <row r="21" spans="2:7" ht="12.75">
      <c r="B21" s="5"/>
      <c r="C21" s="6"/>
      <c r="D21" s="5" t="s">
        <v>14</v>
      </c>
      <c r="E21" s="7"/>
      <c r="F21" s="6" t="s">
        <v>15</v>
      </c>
      <c r="G21" s="7"/>
    </row>
    <row r="22" spans="2:7" ht="12.75">
      <c r="B22" s="8" t="s">
        <v>2</v>
      </c>
      <c r="C22" s="9"/>
      <c r="D22" s="16">
        <f>ROUND(0.45*D4/2.5,0)*2.5</f>
        <v>52.5</v>
      </c>
      <c r="E22" s="11" t="s">
        <v>17</v>
      </c>
      <c r="F22" s="10">
        <f>ROUND(0.45*D4/2.5,0)*2.5</f>
        <v>52.5</v>
      </c>
      <c r="G22" s="11" t="s">
        <v>17</v>
      </c>
    </row>
    <row r="23" spans="2:7" ht="12.75">
      <c r="B23" s="8" t="s">
        <v>4</v>
      </c>
      <c r="C23" s="9"/>
      <c r="D23" s="16">
        <f>ROUND(0.55*D4/2.5,0)*2.5</f>
        <v>65</v>
      </c>
      <c r="E23" s="11" t="s">
        <v>18</v>
      </c>
      <c r="F23" s="10">
        <f>ROUND(0.55*D4/2.5,0)*2.5</f>
        <v>65</v>
      </c>
      <c r="G23" s="11" t="s">
        <v>18</v>
      </c>
    </row>
    <row r="24" spans="2:7" ht="12.75">
      <c r="B24" s="8" t="s">
        <v>5</v>
      </c>
      <c r="C24" s="9"/>
      <c r="D24" s="16">
        <f>ROUND(0.65*D4/2.5,0)*2.5</f>
        <v>77.5</v>
      </c>
      <c r="E24" s="11" t="s">
        <v>19</v>
      </c>
      <c r="F24" s="10">
        <f>ROUND(0.65*D4/2.5,0)*2.5</f>
        <v>77.5</v>
      </c>
      <c r="G24" s="11" t="s">
        <v>20</v>
      </c>
    </row>
    <row r="25" spans="2:7" ht="12.75">
      <c r="B25" s="8" t="s">
        <v>6</v>
      </c>
      <c r="C25" s="9"/>
      <c r="D25" s="16">
        <f>ROUND(0.7*D4/2.5,0)*2.5</f>
        <v>82.5</v>
      </c>
      <c r="E25" s="11" t="s">
        <v>20</v>
      </c>
      <c r="F25" s="10">
        <f>ROUND(0.75*D4/2.5,0)*2.5</f>
        <v>87.5</v>
      </c>
      <c r="G25" s="11" t="s">
        <v>22</v>
      </c>
    </row>
    <row r="26" spans="2:7" ht="12.75">
      <c r="B26" s="8" t="s">
        <v>7</v>
      </c>
      <c r="C26" s="9"/>
      <c r="D26" s="16">
        <f>ROUND(0.675*D4/2.5,0)*2.5</f>
        <v>80</v>
      </c>
      <c r="E26" s="11" t="s">
        <v>20</v>
      </c>
      <c r="F26" s="10">
        <f>ROUND(0.8*D4/2.5,0)*2.5</f>
        <v>95</v>
      </c>
      <c r="G26" s="11" t="s">
        <v>22</v>
      </c>
    </row>
    <row r="27" spans="2:7" ht="12.75">
      <c r="B27" s="8" t="s">
        <v>8</v>
      </c>
      <c r="C27" s="9"/>
      <c r="D27" s="16">
        <f>ROUND(0.675*D4/2.5,0)*2.5</f>
        <v>80</v>
      </c>
      <c r="E27" s="11" t="s">
        <v>20</v>
      </c>
      <c r="F27" s="10">
        <f>ROUND(0.85*D4/2.5,0)*2.5</f>
        <v>100</v>
      </c>
      <c r="G27" s="11" t="s">
        <v>22</v>
      </c>
    </row>
    <row r="28" spans="2:7" ht="12.75">
      <c r="B28" s="8" t="s">
        <v>9</v>
      </c>
      <c r="C28" s="9"/>
      <c r="D28" s="16"/>
      <c r="E28" s="11"/>
      <c r="F28" s="10">
        <f>ROUND(0.85*D4/2.5,0)*2.5</f>
        <v>100</v>
      </c>
      <c r="G28" s="11" t="s">
        <v>22</v>
      </c>
    </row>
    <row r="29" spans="2:7" ht="12.75">
      <c r="B29" s="8" t="s">
        <v>10</v>
      </c>
      <c r="C29" s="9"/>
      <c r="D29" s="16"/>
      <c r="E29" s="11"/>
      <c r="F29" s="10">
        <f>ROUND(0.85*D4/2.5,0)*2.5</f>
        <v>100</v>
      </c>
      <c r="G29" s="11" t="s">
        <v>22</v>
      </c>
    </row>
    <row r="30" spans="2:7" ht="12.75">
      <c r="B30" s="8" t="s">
        <v>11</v>
      </c>
      <c r="C30" s="9"/>
      <c r="D30" s="16"/>
      <c r="E30" s="11"/>
      <c r="F30" s="10">
        <f>ROUND(0.8*D4/2.5,0)*2.5</f>
        <v>95</v>
      </c>
      <c r="G30" s="11" t="s">
        <v>20</v>
      </c>
    </row>
    <row r="31" spans="2:7" ht="13.5" thickBot="1">
      <c r="B31" s="12" t="s">
        <v>12</v>
      </c>
      <c r="C31" s="13"/>
      <c r="D31" s="17"/>
      <c r="E31" s="15"/>
      <c r="F31" s="14">
        <f>ROUND(0.7*D4/2.5,0)*2.5</f>
        <v>82.5</v>
      </c>
      <c r="G31" s="15" t="s">
        <v>18</v>
      </c>
    </row>
    <row r="33" ht="18.75" thickBot="1">
      <c r="D33" s="2" t="s">
        <v>24</v>
      </c>
    </row>
    <row r="34" spans="2:7" ht="12.75">
      <c r="B34" s="5"/>
      <c r="C34" s="6"/>
      <c r="D34" s="5" t="s">
        <v>14</v>
      </c>
      <c r="E34" s="7"/>
      <c r="F34" s="6" t="s">
        <v>15</v>
      </c>
      <c r="G34" s="7"/>
    </row>
    <row r="35" spans="2:7" ht="12.75">
      <c r="B35" s="8" t="s">
        <v>2</v>
      </c>
      <c r="C35" s="9"/>
      <c r="D35" s="16">
        <f>ROUND(0.45*D4/2.5,0)*2.5</f>
        <v>52.5</v>
      </c>
      <c r="E35" s="11" t="s">
        <v>17</v>
      </c>
      <c r="F35" s="10">
        <f>ROUND(0.45*D4/2.5,0)*2.5</f>
        <v>52.5</v>
      </c>
      <c r="G35" s="11" t="s">
        <v>17</v>
      </c>
    </row>
    <row r="36" spans="2:7" ht="12.75">
      <c r="B36" s="8" t="s">
        <v>4</v>
      </c>
      <c r="C36" s="9"/>
      <c r="D36" s="16">
        <f>ROUND(0.55*D4/2.5,0)*2.5</f>
        <v>65</v>
      </c>
      <c r="E36" s="11" t="s">
        <v>18</v>
      </c>
      <c r="F36" s="10">
        <f>ROUND(0.55*D4/2.5,0)*2.5</f>
        <v>65</v>
      </c>
      <c r="G36" s="11" t="s">
        <v>18</v>
      </c>
    </row>
    <row r="37" spans="2:7" ht="12.75">
      <c r="B37" s="8" t="s">
        <v>5</v>
      </c>
      <c r="C37" s="9"/>
      <c r="D37" s="16">
        <f>ROUND(0.65*D4/2.5,0)*2.5</f>
        <v>77.5</v>
      </c>
      <c r="E37" s="11" t="s">
        <v>20</v>
      </c>
      <c r="F37" s="10">
        <f>ROUND(0.65*D4/2.5,0)*2.5</f>
        <v>77.5</v>
      </c>
      <c r="G37" s="11" t="s">
        <v>20</v>
      </c>
    </row>
    <row r="38" spans="2:7" ht="12.75">
      <c r="B38" s="8" t="s">
        <v>6</v>
      </c>
      <c r="C38" s="9"/>
      <c r="D38" s="16">
        <f>ROUND(0.7*D4/2.5,0)*2.5</f>
        <v>82.5</v>
      </c>
      <c r="E38" s="11" t="s">
        <v>22</v>
      </c>
      <c r="F38" s="10">
        <f>ROUND(0.75*D4/2.5,0)*2.5</f>
        <v>87.5</v>
      </c>
      <c r="G38" s="11" t="s">
        <v>22</v>
      </c>
    </row>
    <row r="39" spans="2:7" ht="12.75">
      <c r="B39" s="8" t="s">
        <v>7</v>
      </c>
      <c r="C39" s="9"/>
      <c r="D39" s="16">
        <f>ROUND(0.75*D4/2.5,0)*2.5</f>
        <v>87.5</v>
      </c>
      <c r="E39" s="11" t="s">
        <v>27</v>
      </c>
      <c r="F39" s="10">
        <f>ROUND(0.85*D4/2.5,0)*2.5</f>
        <v>100</v>
      </c>
      <c r="G39" s="11" t="s">
        <v>27</v>
      </c>
    </row>
    <row r="40" spans="2:7" ht="12.75">
      <c r="B40" s="8" t="s">
        <v>8</v>
      </c>
      <c r="C40" s="9"/>
      <c r="D40" s="16">
        <f>ROUND(0.775*D4/2.5,0)*2.5</f>
        <v>92.5</v>
      </c>
      <c r="E40" s="11" t="s">
        <v>27</v>
      </c>
      <c r="F40" s="10">
        <f>ROUND(0.9*D4/2.5,0)*2.5</f>
        <v>105</v>
      </c>
      <c r="G40" s="11" t="s">
        <v>27</v>
      </c>
    </row>
    <row r="41" spans="2:7" ht="12.75">
      <c r="B41" s="8" t="s">
        <v>9</v>
      </c>
      <c r="C41" s="9"/>
      <c r="D41" s="16">
        <f>ROUND(0.775*D4/2.5,0)*2.5</f>
        <v>92.5</v>
      </c>
      <c r="E41" s="11" t="s">
        <v>27</v>
      </c>
      <c r="F41" s="10">
        <f>ROUND(0.9*D4/2.5,0)*2.5</f>
        <v>105</v>
      </c>
      <c r="G41" s="11" t="s">
        <v>27</v>
      </c>
    </row>
    <row r="42" spans="2:7" ht="12.75">
      <c r="B42" s="8" t="s">
        <v>10</v>
      </c>
      <c r="C42" s="9"/>
      <c r="D42" s="16"/>
      <c r="E42" s="11"/>
      <c r="F42" s="10">
        <f>ROUND(0.8*D4/2.5,0)*2.5</f>
        <v>95</v>
      </c>
      <c r="G42" s="11" t="s">
        <v>20</v>
      </c>
    </row>
    <row r="43" spans="2:7" ht="13.5" thickBot="1">
      <c r="B43" s="12" t="s">
        <v>11</v>
      </c>
      <c r="C43" s="13"/>
      <c r="D43" s="17"/>
      <c r="E43" s="15"/>
      <c r="F43" s="14">
        <f>ROUND(0.575*D4/2.5,0)*2.5</f>
        <v>67.5</v>
      </c>
      <c r="G43" s="15" t="s">
        <v>28</v>
      </c>
    </row>
    <row r="44" spans="4:6" ht="12.75">
      <c r="D44" s="1"/>
      <c r="F44" s="1"/>
    </row>
    <row r="45" ht="18.75" thickBot="1">
      <c r="D45" s="2" t="s">
        <v>23</v>
      </c>
    </row>
    <row r="46" spans="2:7" ht="12.75">
      <c r="B46" s="5"/>
      <c r="C46" s="6"/>
      <c r="D46" s="5" t="s">
        <v>14</v>
      </c>
      <c r="E46" s="7"/>
      <c r="F46" s="6" t="s">
        <v>15</v>
      </c>
      <c r="G46" s="7"/>
    </row>
    <row r="47" spans="2:7" ht="12.75">
      <c r="B47" s="8" t="s">
        <v>2</v>
      </c>
      <c r="C47" s="9"/>
      <c r="D47" s="16">
        <f>ROUND(0.45*D4/2.5,0)*2.5</f>
        <v>52.5</v>
      </c>
      <c r="E47" s="11" t="s">
        <v>17</v>
      </c>
      <c r="F47" s="10">
        <f>ROUND(0.45*D4/2.5,0)*2.5</f>
        <v>52.5</v>
      </c>
      <c r="G47" s="11" t="s">
        <v>17</v>
      </c>
    </row>
    <row r="48" spans="2:7" ht="12.75">
      <c r="B48" s="8" t="s">
        <v>4</v>
      </c>
      <c r="C48" s="9"/>
      <c r="D48" s="16">
        <f>ROUND(0.55*D4/2.5,0)*2.5</f>
        <v>65</v>
      </c>
      <c r="E48" s="11" t="s">
        <v>18</v>
      </c>
      <c r="F48" s="10">
        <f>ROUND(0.55*D4/2.5,0)*2.5</f>
        <v>65</v>
      </c>
      <c r="G48" s="11" t="s">
        <v>18</v>
      </c>
    </row>
    <row r="49" spans="2:7" ht="12.75">
      <c r="B49" s="8" t="s">
        <v>5</v>
      </c>
      <c r="C49" s="9"/>
      <c r="D49" s="16">
        <f>ROUND(0.65*D4/2.5,0)*2.5</f>
        <v>77.5</v>
      </c>
      <c r="E49" s="11" t="s">
        <v>20</v>
      </c>
      <c r="F49" s="10">
        <f>ROUND(0.65*D4/2.5,0)*2.5</f>
        <v>77.5</v>
      </c>
      <c r="G49" s="11" t="s">
        <v>20</v>
      </c>
    </row>
    <row r="50" spans="2:7" ht="12.75">
      <c r="B50" s="8" t="s">
        <v>6</v>
      </c>
      <c r="C50" s="9"/>
      <c r="D50" s="16">
        <f>ROUND(0.75*D4/2.5,0)*2.5</f>
        <v>87.5</v>
      </c>
      <c r="E50" s="11" t="s">
        <v>22</v>
      </c>
      <c r="F50" s="10">
        <f>ROUND(0.75*D4/2.5,0)*2.5</f>
        <v>87.5</v>
      </c>
      <c r="G50" s="11" t="s">
        <v>22</v>
      </c>
    </row>
    <row r="51" spans="2:7" ht="12.75">
      <c r="B51" s="8" t="s">
        <v>7</v>
      </c>
      <c r="C51" s="9"/>
      <c r="D51" s="16">
        <f>ROUND(0.825*D4/2.5,0)*2.5</f>
        <v>97.5</v>
      </c>
      <c r="E51" s="11" t="s">
        <v>27</v>
      </c>
      <c r="F51" s="10">
        <f>ROUND(0.85*D4/2.5,0)*2.5</f>
        <v>100</v>
      </c>
      <c r="G51" s="11" t="s">
        <v>29</v>
      </c>
    </row>
    <row r="52" spans="2:7" ht="12.75">
      <c r="B52" s="8" t="s">
        <v>8</v>
      </c>
      <c r="C52" s="9"/>
      <c r="D52" s="16">
        <f>ROUND(0.825*D4/2.5,0)*2.5</f>
        <v>97.5</v>
      </c>
      <c r="E52" s="11" t="s">
        <v>27</v>
      </c>
      <c r="F52" s="10">
        <f>ROUND(0.9*D4/2.5,0)*2.5</f>
        <v>105</v>
      </c>
      <c r="G52" s="11" t="s">
        <v>29</v>
      </c>
    </row>
    <row r="53" spans="2:7" ht="12.75">
      <c r="B53" s="8" t="s">
        <v>9</v>
      </c>
      <c r="C53" s="9"/>
      <c r="D53" s="16"/>
      <c r="E53" s="11"/>
      <c r="F53" s="10">
        <f>ROUND(0.95*D4/2.5,0)*2.5</f>
        <v>112.5</v>
      </c>
      <c r="G53" s="11" t="s">
        <v>29</v>
      </c>
    </row>
    <row r="54" spans="2:7" ht="13.5" thickBot="1">
      <c r="B54" s="12" t="s">
        <v>10</v>
      </c>
      <c r="C54" s="13"/>
      <c r="D54" s="17"/>
      <c r="E54" s="15"/>
      <c r="F54" s="14">
        <f>ROUND(0.75*D4/2.5,0)*2.5</f>
        <v>87.5</v>
      </c>
      <c r="G54" s="15" t="s">
        <v>30</v>
      </c>
    </row>
    <row r="55" spans="4:6" ht="12.75">
      <c r="D55" s="1"/>
      <c r="F55" s="1"/>
    </row>
    <row r="56" ht="18.75" thickBot="1">
      <c r="D56" s="2" t="s">
        <v>25</v>
      </c>
    </row>
    <row r="57" spans="2:7" ht="12.75">
      <c r="B57" s="5"/>
      <c r="C57" s="6"/>
      <c r="D57" s="5" t="s">
        <v>14</v>
      </c>
      <c r="E57" s="7"/>
      <c r="F57" s="6" t="s">
        <v>15</v>
      </c>
      <c r="G57" s="7"/>
    </row>
    <row r="58" spans="2:7" ht="12.75">
      <c r="B58" s="8" t="s">
        <v>2</v>
      </c>
      <c r="C58" s="9"/>
      <c r="D58" s="16">
        <f>ROUND(0.45*D4/2.5,0)*2.5</f>
        <v>52.5</v>
      </c>
      <c r="E58" s="11" t="s">
        <v>17</v>
      </c>
      <c r="F58" s="10">
        <f>ROUND(0.45*D4/2.5,0)*2.5</f>
        <v>52.5</v>
      </c>
      <c r="G58" s="11" t="s">
        <v>17</v>
      </c>
    </row>
    <row r="59" spans="2:7" ht="12.75">
      <c r="B59" s="8" t="s">
        <v>4</v>
      </c>
      <c r="C59" s="9"/>
      <c r="D59" s="16">
        <f>ROUND(0.55*D4/2.5,0)*2.5</f>
        <v>65</v>
      </c>
      <c r="E59" s="11" t="s">
        <v>18</v>
      </c>
      <c r="F59" s="10">
        <f>ROUND(0.55*D4/2.5,0)*2.5</f>
        <v>65</v>
      </c>
      <c r="G59" s="11" t="s">
        <v>18</v>
      </c>
    </row>
    <row r="60" spans="2:7" ht="12.75">
      <c r="B60" s="8" t="s">
        <v>5</v>
      </c>
      <c r="C60" s="9"/>
      <c r="D60" s="16">
        <f>ROUND(0.65*D4/2.5,0)*2.5</f>
        <v>77.5</v>
      </c>
      <c r="E60" s="11" t="s">
        <v>20</v>
      </c>
      <c r="F60" s="10">
        <f>ROUND(0.65*D4/2.5,0)*2.5</f>
        <v>77.5</v>
      </c>
      <c r="G60" s="11" t="s">
        <v>20</v>
      </c>
    </row>
    <row r="61" spans="2:7" ht="12.75">
      <c r="B61" s="8" t="s">
        <v>6</v>
      </c>
      <c r="C61" s="9"/>
      <c r="D61" s="16">
        <f>ROUND(0.75*D4/2.5,0)*2.5</f>
        <v>87.5</v>
      </c>
      <c r="E61" s="11" t="s">
        <v>20</v>
      </c>
      <c r="F61" s="10">
        <f>ROUND(0.75*D4/2.5,0)*2.5</f>
        <v>87.5</v>
      </c>
      <c r="G61" s="11" t="s">
        <v>27</v>
      </c>
    </row>
    <row r="62" spans="2:7" ht="12.75">
      <c r="B62" s="8" t="s">
        <v>7</v>
      </c>
      <c r="C62" s="9"/>
      <c r="D62" s="16">
        <f>ROUND(0.75*D4/2.5,0)*2.5</f>
        <v>87.5</v>
      </c>
      <c r="E62" s="11" t="s">
        <v>20</v>
      </c>
      <c r="F62" s="10">
        <f>ROUND(0.8*D4/2.5,0)*2.5</f>
        <v>95</v>
      </c>
      <c r="G62" s="11" t="s">
        <v>27</v>
      </c>
    </row>
    <row r="63" spans="2:7" ht="13.5" thickBot="1">
      <c r="B63" s="12" t="s">
        <v>8</v>
      </c>
      <c r="C63" s="13"/>
      <c r="D63" s="17"/>
      <c r="E63" s="15"/>
      <c r="F63" s="14">
        <f>ROUND(0.85*D4/2.5,0)*2.5</f>
        <v>100</v>
      </c>
      <c r="G63" s="15" t="s">
        <v>29</v>
      </c>
    </row>
    <row r="64" spans="4:6" ht="12.75">
      <c r="D64" s="1"/>
      <c r="F64" s="1"/>
    </row>
    <row r="65" ht="18.75" thickBot="1">
      <c r="D65" s="2" t="s">
        <v>26</v>
      </c>
    </row>
    <row r="66" spans="2:7" ht="12.75">
      <c r="B66" s="5"/>
      <c r="C66" s="6"/>
      <c r="D66" s="5" t="s">
        <v>14</v>
      </c>
      <c r="E66" s="7"/>
      <c r="F66" s="6" t="s">
        <v>15</v>
      </c>
      <c r="G66" s="7"/>
    </row>
    <row r="67" spans="2:7" ht="12.75">
      <c r="B67" s="8" t="s">
        <v>2</v>
      </c>
      <c r="C67" s="9"/>
      <c r="D67" s="16">
        <f>ROUND(0.45*D4/2.5,0)*2.5</f>
        <v>52.5</v>
      </c>
      <c r="E67" s="11" t="s">
        <v>17</v>
      </c>
      <c r="F67" s="10">
        <f>ROUND(0.45*D4/2.5,0)*2.5</f>
        <v>52.5</v>
      </c>
      <c r="G67" s="11" t="s">
        <v>17</v>
      </c>
    </row>
    <row r="68" spans="2:7" ht="12.75">
      <c r="B68" s="8" t="s">
        <v>4</v>
      </c>
      <c r="C68" s="9"/>
      <c r="D68" s="16">
        <f>ROUND(0.55*D4/2.5,0)*2.5</f>
        <v>65</v>
      </c>
      <c r="E68" s="11" t="s">
        <v>18</v>
      </c>
      <c r="F68" s="10">
        <f>ROUND(0.55*D4/2.5,0)*2.5</f>
        <v>65</v>
      </c>
      <c r="G68" s="11" t="s">
        <v>18</v>
      </c>
    </row>
    <row r="69" spans="2:7" ht="12.75">
      <c r="B69" s="8" t="s">
        <v>5</v>
      </c>
      <c r="C69" s="9"/>
      <c r="D69" s="16">
        <f>ROUND(0.65*D4/2.5,0)*2.5</f>
        <v>77.5</v>
      </c>
      <c r="E69" s="11" t="s">
        <v>20</v>
      </c>
      <c r="F69" s="10">
        <f>ROUND(0.65*D4/2.5,0)*2.5</f>
        <v>77.5</v>
      </c>
      <c r="G69" s="11" t="s">
        <v>20</v>
      </c>
    </row>
    <row r="70" spans="2:7" ht="12.75">
      <c r="B70" s="8" t="s">
        <v>6</v>
      </c>
      <c r="C70" s="9"/>
      <c r="D70" s="16">
        <f>ROUND(0.75*D4/2.5,0)*2.5</f>
        <v>87.5</v>
      </c>
      <c r="E70" s="11" t="s">
        <v>27</v>
      </c>
      <c r="F70" s="10">
        <f>ROUND(0.75*D4/2.5,0)*2.5</f>
        <v>87.5</v>
      </c>
      <c r="G70" s="11" t="s">
        <v>27</v>
      </c>
    </row>
    <row r="71" spans="2:7" ht="12.75">
      <c r="B71" s="8" t="s">
        <v>7</v>
      </c>
      <c r="C71" s="9"/>
      <c r="D71" s="16">
        <f>ROUND(0.8*D4/2.5,0)*2.5</f>
        <v>95</v>
      </c>
      <c r="E71" s="11" t="s">
        <v>29</v>
      </c>
      <c r="F71" s="10">
        <f>ROUND(0.85*D4/2.5,0)*2.5</f>
        <v>100</v>
      </c>
      <c r="G71" s="11" t="s">
        <v>29</v>
      </c>
    </row>
    <row r="72" spans="2:7" ht="12.75">
      <c r="B72" s="8" t="s">
        <v>8</v>
      </c>
      <c r="C72" s="9"/>
      <c r="D72" s="16">
        <f>ROUND(0.8*D4/2.5,0)*2.5</f>
        <v>95</v>
      </c>
      <c r="E72" s="11" t="s">
        <v>29</v>
      </c>
      <c r="F72" s="10">
        <f>ROUND(0.9*D4/2.5,0)*2.5</f>
        <v>105</v>
      </c>
      <c r="G72" s="11" t="s">
        <v>31</v>
      </c>
    </row>
    <row r="73" spans="2:7" ht="12.75">
      <c r="B73" s="8" t="s">
        <v>9</v>
      </c>
      <c r="C73" s="9"/>
      <c r="D73" s="16"/>
      <c r="E73" s="11"/>
      <c r="F73" s="10">
        <f>ROUND(0.95*D4/2.5,0)*2.5</f>
        <v>112.5</v>
      </c>
      <c r="G73" s="11" t="s">
        <v>31</v>
      </c>
    </row>
    <row r="74" spans="2:7" ht="12.75">
      <c r="B74" s="8" t="s">
        <v>10</v>
      </c>
      <c r="C74" s="9"/>
      <c r="D74" s="16"/>
      <c r="E74" s="11"/>
      <c r="F74" s="10">
        <f>ROUND(D4/2.5,0)*2.5</f>
        <v>117.5</v>
      </c>
      <c r="G74" s="11" t="s">
        <v>31</v>
      </c>
    </row>
    <row r="75" spans="2:7" ht="12.75">
      <c r="B75" s="8" t="s">
        <v>11</v>
      </c>
      <c r="C75" s="9"/>
      <c r="D75" s="16"/>
      <c r="E75" s="11"/>
      <c r="F75" s="10">
        <f>ROUND(1.02*D4/2.5,0)*2.5</f>
        <v>120</v>
      </c>
      <c r="G75" s="11" t="s">
        <v>31</v>
      </c>
    </row>
    <row r="76" spans="2:7" ht="13.5" thickBot="1">
      <c r="B76" s="12" t="s">
        <v>12</v>
      </c>
      <c r="C76" s="13"/>
      <c r="D76" s="17"/>
      <c r="E76" s="15"/>
      <c r="F76" s="14">
        <f>ROUND(1.05*D4/2.5,0)*2.5</f>
        <v>125</v>
      </c>
      <c r="G76" s="15" t="s">
        <v>31</v>
      </c>
    </row>
  </sheetData>
  <printOptions/>
  <pageMargins left="0.75" right="0.75" top="1" bottom="1" header="0.5" footer="0.5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прислал Ches</dc:creator>
  <cp:keywords/>
  <dc:description/>
  <cp:lastModifiedBy>eXploit</cp:lastModifiedBy>
  <cp:lastPrinted>2007-01-05T13:15:50Z</cp:lastPrinted>
  <dcterms:created xsi:type="dcterms:W3CDTF">1996-10-08T23:32:33Z</dcterms:created>
  <dcterms:modified xsi:type="dcterms:W3CDTF">2007-01-05T13:16:35Z</dcterms:modified>
  <cp:category/>
  <cp:version/>
  <cp:contentType/>
  <cp:contentStatus/>
</cp:coreProperties>
</file>